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45" windowWidth="19320" windowHeight="9285" tabRatio="949" activeTab="14"/>
  </bookViews>
  <sheets>
    <sheet name="Пр.1" sheetId="1" r:id="rId1"/>
    <sheet name="Пр.1 рез." sheetId="2" r:id="rId2"/>
    <sheet name="Пр.1 проекти" sheetId="3" r:id="rId3"/>
    <sheet name="ПР2" sheetId="17" r:id="rId4"/>
    <sheet name="Пр.2 резулт." sheetId="5" r:id="rId5"/>
    <sheet name="Пр.2 проекти" sheetId="6" r:id="rId6"/>
    <sheet name="Пр.3" sheetId="7" r:id="rId7"/>
    <sheet name="Пр.3 резулт." sheetId="8" r:id="rId8"/>
    <sheet name="Пр.3 проекти" sheetId="9" r:id="rId9"/>
    <sheet name="Пр.4" sheetId="10" r:id="rId10"/>
    <sheet name="ПР.4 резулт." sheetId="11" r:id="rId11"/>
    <sheet name="Пр.4 проекти" sheetId="12" r:id="rId12"/>
    <sheet name="Пр. 5" sheetId="13" r:id="rId13"/>
    <sheet name="Пр.5 резултат" sheetId="14" r:id="rId14"/>
    <sheet name="Пр.5 проекти" sheetId="15" r:id="rId15"/>
    <sheet name="Лист1" sheetId="19" r:id="rId16"/>
  </sheets>
  <definedNames>
    <definedName name="OLE_LINK1" localSheetId="0">Пр.1!#REF!</definedName>
  </definedNames>
  <calcPr calcId="145621"/>
</workbook>
</file>

<file path=xl/calcChain.xml><?xml version="1.0" encoding="utf-8"?>
<calcChain xmlns="http://schemas.openxmlformats.org/spreadsheetml/2006/main">
  <c r="C6" i="19"/>
  <c r="B6" s="1"/>
  <c r="C7"/>
  <c r="C8"/>
  <c r="B8" s="1"/>
  <c r="C9"/>
  <c r="C5"/>
  <c r="B5" s="1"/>
  <c r="B7"/>
  <c r="B9"/>
  <c r="E79" i="3" l="1"/>
  <c r="E84" i="9"/>
  <c r="E80"/>
  <c r="E65" l="1"/>
  <c r="E46"/>
  <c r="E108" i="3"/>
  <c r="E107"/>
  <c r="E137" i="6"/>
  <c r="E138"/>
  <c r="E139"/>
  <c r="E140"/>
  <c r="E141"/>
  <c r="E136"/>
  <c r="E117"/>
  <c r="E118"/>
  <c r="E119"/>
  <c r="E120"/>
  <c r="E116"/>
  <c r="E125"/>
  <c r="E126"/>
  <c r="E127"/>
  <c r="E128"/>
  <c r="E129"/>
  <c r="E130"/>
  <c r="E131"/>
  <c r="E132"/>
  <c r="E133"/>
  <c r="E134"/>
  <c r="E124"/>
  <c r="E144" l="1"/>
  <c r="E145"/>
  <c r="E146"/>
  <c r="E149"/>
  <c r="E143"/>
  <c r="E107"/>
  <c r="E108"/>
  <c r="E110"/>
  <c r="E112"/>
  <c r="E106"/>
  <c r="E101"/>
  <c r="E103"/>
  <c r="E97"/>
  <c r="E90"/>
  <c r="E91"/>
  <c r="E92"/>
  <c r="E93"/>
  <c r="E89"/>
  <c r="E72"/>
  <c r="E73"/>
  <c r="E75"/>
  <c r="E77"/>
  <c r="E78"/>
  <c r="E81"/>
  <c r="E82"/>
  <c r="E83"/>
  <c r="E71"/>
  <c r="E51"/>
  <c r="E52"/>
  <c r="E45"/>
  <c r="F111" i="3"/>
  <c r="E111" s="1"/>
  <c r="F110"/>
  <c r="E110" s="1"/>
  <c r="F113"/>
  <c r="E113" s="1"/>
  <c r="F114"/>
  <c r="F112"/>
  <c r="E112"/>
  <c r="E114"/>
  <c r="E70"/>
  <c r="E71"/>
  <c r="E72"/>
  <c r="E73"/>
  <c r="E69"/>
  <c r="E55"/>
  <c r="E56"/>
  <c r="E57"/>
  <c r="E58"/>
  <c r="E59"/>
  <c r="E60"/>
  <c r="E61"/>
  <c r="E62"/>
  <c r="E63"/>
  <c r="E64"/>
  <c r="E65"/>
  <c r="E66"/>
  <c r="E67"/>
  <c r="E54"/>
  <c r="E44"/>
  <c r="E45"/>
  <c r="E46"/>
  <c r="E47"/>
  <c r="E48"/>
  <c r="E49"/>
  <c r="E50"/>
  <c r="E51"/>
  <c r="E52"/>
  <c r="E43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34" i="6" l="1"/>
  <c r="E35"/>
  <c r="E36"/>
  <c r="E38"/>
  <c r="E39"/>
  <c r="E40"/>
  <c r="E43"/>
  <c r="E28"/>
  <c r="E29"/>
  <c r="E30"/>
  <c r="E31"/>
  <c r="E27"/>
  <c r="E8"/>
  <c r="E11"/>
  <c r="E12"/>
  <c r="E14"/>
  <c r="E15"/>
  <c r="E16"/>
  <c r="E17"/>
  <c r="E18"/>
  <c r="E19"/>
  <c r="E20"/>
  <c r="E21"/>
  <c r="E22"/>
  <c r="E23"/>
  <c r="E24"/>
  <c r="E25"/>
  <c r="E7"/>
  <c r="E61" i="9"/>
  <c r="E64"/>
  <c r="E59"/>
  <c r="E48"/>
  <c r="E49"/>
  <c r="E47"/>
  <c r="E8"/>
  <c r="E9"/>
  <c r="E10"/>
  <c r="E11"/>
  <c r="E12"/>
  <c r="E13"/>
  <c r="E15"/>
  <c r="E17"/>
  <c r="E18"/>
  <c r="E19"/>
  <c r="E25"/>
  <c r="E26"/>
  <c r="E27"/>
  <c r="E32"/>
  <c r="E33"/>
  <c r="E34"/>
  <c r="E35"/>
  <c r="E36"/>
  <c r="E37"/>
  <c r="E7"/>
  <c r="E8" i="15"/>
  <c r="E9"/>
  <c r="E10"/>
  <c r="E11"/>
  <c r="E12"/>
  <c r="E13"/>
  <c r="E14"/>
  <c r="E7"/>
  <c r="E52" i="12"/>
  <c r="E53"/>
  <c r="E44"/>
  <c r="E45"/>
  <c r="E47"/>
  <c r="E20"/>
  <c r="E21"/>
  <c r="E22"/>
  <c r="E23"/>
  <c r="E25"/>
  <c r="E26"/>
  <c r="E19"/>
  <c r="G26" i="6"/>
  <c r="H26"/>
  <c r="I26"/>
  <c r="J26"/>
  <c r="G70"/>
  <c r="H70"/>
  <c r="I70"/>
  <c r="J70"/>
  <c r="G88"/>
  <c r="H88"/>
  <c r="I88"/>
  <c r="J88"/>
  <c r="G96"/>
  <c r="H96"/>
  <c r="I96"/>
  <c r="J96"/>
  <c r="F52" i="12" l="1"/>
  <c r="F51"/>
  <c r="E51" s="1"/>
  <c r="F53"/>
  <c r="E42" i="3" l="1"/>
  <c r="F109" l="1"/>
  <c r="F92"/>
  <c r="G92"/>
  <c r="H92"/>
  <c r="I92"/>
  <c r="J92"/>
  <c r="E92"/>
  <c r="F88"/>
  <c r="G88"/>
  <c r="H88"/>
  <c r="I88"/>
  <c r="J88"/>
  <c r="E88"/>
  <c r="F84"/>
  <c r="G84"/>
  <c r="H84"/>
  <c r="I84"/>
  <c r="J84"/>
  <c r="E84"/>
  <c r="F81"/>
  <c r="G81"/>
  <c r="H81"/>
  <c r="I81"/>
  <c r="J81"/>
  <c r="E81"/>
  <c r="F98"/>
  <c r="G98"/>
  <c r="H98"/>
  <c r="I98"/>
  <c r="J98"/>
  <c r="E98"/>
  <c r="F106"/>
  <c r="G106"/>
  <c r="H106"/>
  <c r="I106"/>
  <c r="J106"/>
  <c r="E106"/>
  <c r="G109"/>
  <c r="H109"/>
  <c r="H115" s="1"/>
  <c r="I109"/>
  <c r="J109"/>
  <c r="J115" s="1"/>
  <c r="E109"/>
  <c r="F74"/>
  <c r="G74"/>
  <c r="H74"/>
  <c r="I74"/>
  <c r="J74"/>
  <c r="E74"/>
  <c r="F10"/>
  <c r="G10"/>
  <c r="H10"/>
  <c r="I10"/>
  <c r="J10"/>
  <c r="E10"/>
  <c r="F6"/>
  <c r="G6"/>
  <c r="H6"/>
  <c r="I6"/>
  <c r="J6"/>
  <c r="E6"/>
  <c r="F68"/>
  <c r="G68"/>
  <c r="H68"/>
  <c r="I68"/>
  <c r="J68"/>
  <c r="E68"/>
  <c r="F53"/>
  <c r="G53"/>
  <c r="H53"/>
  <c r="I53"/>
  <c r="J53"/>
  <c r="E53"/>
  <c r="F42"/>
  <c r="G42"/>
  <c r="H42"/>
  <c r="I42"/>
  <c r="J42"/>
  <c r="F16"/>
  <c r="G16"/>
  <c r="H16"/>
  <c r="I16"/>
  <c r="J16"/>
  <c r="E115" l="1"/>
  <c r="I115"/>
  <c r="G115"/>
  <c r="J96"/>
  <c r="H96"/>
  <c r="F96"/>
  <c r="E96"/>
  <c r="I96"/>
  <c r="G96"/>
  <c r="F115"/>
  <c r="J79"/>
  <c r="J116" s="1"/>
  <c r="H79"/>
  <c r="F79"/>
  <c r="G79"/>
  <c r="I79"/>
  <c r="F63" i="9"/>
  <c r="E63" s="1"/>
  <c r="G46"/>
  <c r="F51"/>
  <c r="E51" s="1"/>
  <c r="F49"/>
  <c r="F50"/>
  <c r="E50" s="1"/>
  <c r="F60"/>
  <c r="E60" s="1"/>
  <c r="F61"/>
  <c r="F62"/>
  <c r="E62" s="1"/>
  <c r="H116" i="3" l="1"/>
  <c r="F116"/>
  <c r="I116"/>
  <c r="G116"/>
  <c r="F18" i="9"/>
  <c r="F52" i="6"/>
  <c r="F12" i="15"/>
  <c r="F43" i="6" l="1"/>
  <c r="F51"/>
  <c r="F41"/>
  <c r="E41" s="1"/>
  <c r="F42"/>
  <c r="E42" s="1"/>
  <c r="F76"/>
  <c r="E76" s="1"/>
  <c r="F75"/>
  <c r="E16" i="12"/>
  <c r="G38"/>
  <c r="H38"/>
  <c r="I38"/>
  <c r="J38"/>
  <c r="E38"/>
  <c r="G41"/>
  <c r="G48" s="1"/>
  <c r="H41"/>
  <c r="H48" s="1"/>
  <c r="I41"/>
  <c r="I48" s="1"/>
  <c r="J41"/>
  <c r="J48" s="1"/>
  <c r="F50"/>
  <c r="F54" s="1"/>
  <c r="G50"/>
  <c r="G54" s="1"/>
  <c r="H50"/>
  <c r="H54" s="1"/>
  <c r="I50"/>
  <c r="I54" s="1"/>
  <c r="J50"/>
  <c r="J54" s="1"/>
  <c r="E50"/>
  <c r="E54" s="1"/>
  <c r="F43"/>
  <c r="E43" s="1"/>
  <c r="F44"/>
  <c r="F45"/>
  <c r="F46"/>
  <c r="E46" s="1"/>
  <c r="F47"/>
  <c r="F42"/>
  <c r="I55" l="1"/>
  <c r="F41"/>
  <c r="F48" s="1"/>
  <c r="E42"/>
  <c r="E41" s="1"/>
  <c r="E48" s="1"/>
  <c r="E40"/>
  <c r="F39"/>
  <c r="F38" s="1"/>
  <c r="F40"/>
  <c r="E39"/>
  <c r="F33"/>
  <c r="G33"/>
  <c r="H33"/>
  <c r="I33"/>
  <c r="J33"/>
  <c r="E33"/>
  <c r="E35"/>
  <c r="F35"/>
  <c r="F34"/>
  <c r="E34"/>
  <c r="F27"/>
  <c r="G27"/>
  <c r="H27"/>
  <c r="I27"/>
  <c r="J27"/>
  <c r="E27"/>
  <c r="E29"/>
  <c r="E30"/>
  <c r="E31"/>
  <c r="E32"/>
  <c r="F29"/>
  <c r="F30"/>
  <c r="F31"/>
  <c r="F32"/>
  <c r="F28"/>
  <c r="E28"/>
  <c r="G18"/>
  <c r="G36" s="1"/>
  <c r="G55" s="1"/>
  <c r="H18"/>
  <c r="H36" s="1"/>
  <c r="H55" s="1"/>
  <c r="I18"/>
  <c r="I36" s="1"/>
  <c r="J18"/>
  <c r="J36" s="1"/>
  <c r="J55" s="1"/>
  <c r="F20"/>
  <c r="F21"/>
  <c r="F22"/>
  <c r="F23"/>
  <c r="F18" s="1"/>
  <c r="F36" s="1"/>
  <c r="F24"/>
  <c r="E24" s="1"/>
  <c r="F25"/>
  <c r="F26"/>
  <c r="F19"/>
  <c r="F16"/>
  <c r="G16"/>
  <c r="H16"/>
  <c r="I16"/>
  <c r="J16"/>
  <c r="F12"/>
  <c r="G12"/>
  <c r="H12"/>
  <c r="I12"/>
  <c r="J12"/>
  <c r="E12"/>
  <c r="E14"/>
  <c r="E15"/>
  <c r="E13"/>
  <c r="F14"/>
  <c r="F15"/>
  <c r="F13"/>
  <c r="G6"/>
  <c r="H6"/>
  <c r="I6"/>
  <c r="J6"/>
  <c r="E8"/>
  <c r="E9"/>
  <c r="E10"/>
  <c r="E11"/>
  <c r="F8"/>
  <c r="F9"/>
  <c r="F10"/>
  <c r="F11"/>
  <c r="F7"/>
  <c r="F6" s="1"/>
  <c r="E7"/>
  <c r="E6" s="1"/>
  <c r="I43" i="15"/>
  <c r="J43"/>
  <c r="F42"/>
  <c r="G42"/>
  <c r="H42"/>
  <c r="I42"/>
  <c r="J42"/>
  <c r="E42"/>
  <c r="F35"/>
  <c r="G35"/>
  <c r="H35"/>
  <c r="I35"/>
  <c r="J35"/>
  <c r="E35"/>
  <c r="F39"/>
  <c r="G39"/>
  <c r="H39"/>
  <c r="I39"/>
  <c r="J39"/>
  <c r="E39"/>
  <c r="E41"/>
  <c r="F41"/>
  <c r="F40"/>
  <c r="E40"/>
  <c r="E37"/>
  <c r="E38"/>
  <c r="F37"/>
  <c r="F38"/>
  <c r="F36"/>
  <c r="E36"/>
  <c r="F33"/>
  <c r="G33"/>
  <c r="H33"/>
  <c r="I33"/>
  <c r="J33"/>
  <c r="E33"/>
  <c r="F29"/>
  <c r="G29"/>
  <c r="H29"/>
  <c r="I29"/>
  <c r="J29"/>
  <c r="E29"/>
  <c r="F25"/>
  <c r="G25"/>
  <c r="H25"/>
  <c r="I25"/>
  <c r="J25"/>
  <c r="E25"/>
  <c r="F22"/>
  <c r="G22"/>
  <c r="H22"/>
  <c r="I22"/>
  <c r="J22"/>
  <c r="E22"/>
  <c r="E31"/>
  <c r="E32"/>
  <c r="F31"/>
  <c r="F32"/>
  <c r="F30"/>
  <c r="E30"/>
  <c r="E27"/>
  <c r="E28"/>
  <c r="F27"/>
  <c r="F28"/>
  <c r="F26"/>
  <c r="E26"/>
  <c r="F24"/>
  <c r="E24"/>
  <c r="F23"/>
  <c r="E23"/>
  <c r="I20"/>
  <c r="J20"/>
  <c r="G6"/>
  <c r="G20" s="1"/>
  <c r="G43" s="1"/>
  <c r="H6"/>
  <c r="H20" s="1"/>
  <c r="H43" s="1"/>
  <c r="I6"/>
  <c r="J6"/>
  <c r="F15"/>
  <c r="G15"/>
  <c r="H15"/>
  <c r="I15"/>
  <c r="J15"/>
  <c r="E15"/>
  <c r="F17"/>
  <c r="F18"/>
  <c r="F19"/>
  <c r="E17"/>
  <c r="E18"/>
  <c r="E19"/>
  <c r="F16"/>
  <c r="E16"/>
  <c r="F8"/>
  <c r="F6" s="1"/>
  <c r="F20" s="1"/>
  <c r="F43" s="1"/>
  <c r="F9"/>
  <c r="F10"/>
  <c r="F11"/>
  <c r="F13"/>
  <c r="F14"/>
  <c r="E6"/>
  <c r="E20" s="1"/>
  <c r="E43" s="1"/>
  <c r="F7"/>
  <c r="F87" i="6"/>
  <c r="E87"/>
  <c r="F72"/>
  <c r="F73"/>
  <c r="F74"/>
  <c r="E74" s="1"/>
  <c r="F77"/>
  <c r="F78"/>
  <c r="F79"/>
  <c r="E79" s="1"/>
  <c r="F80"/>
  <c r="E80" s="1"/>
  <c r="F81"/>
  <c r="F82"/>
  <c r="F83"/>
  <c r="F84"/>
  <c r="F85"/>
  <c r="E85" s="1"/>
  <c r="F71"/>
  <c r="F69"/>
  <c r="E69"/>
  <c r="F68"/>
  <c r="E68"/>
  <c r="F63"/>
  <c r="F64"/>
  <c r="F65"/>
  <c r="F66"/>
  <c r="E63"/>
  <c r="E64"/>
  <c r="E65"/>
  <c r="E66"/>
  <c r="F62"/>
  <c r="E62"/>
  <c r="F57"/>
  <c r="F58"/>
  <c r="F59"/>
  <c r="F60"/>
  <c r="E57"/>
  <c r="E58"/>
  <c r="E59"/>
  <c r="E60"/>
  <c r="F56"/>
  <c r="E56"/>
  <c r="G80" i="9"/>
  <c r="G83" s="1"/>
  <c r="H80"/>
  <c r="H83" s="1"/>
  <c r="I80"/>
  <c r="I83" s="1"/>
  <c r="J80"/>
  <c r="J83" s="1"/>
  <c r="G76"/>
  <c r="H76"/>
  <c r="I76"/>
  <c r="J76"/>
  <c r="E76"/>
  <c r="G71"/>
  <c r="G74" s="1"/>
  <c r="H71"/>
  <c r="H74" s="1"/>
  <c r="I71"/>
  <c r="I74" s="1"/>
  <c r="J71"/>
  <c r="J74" s="1"/>
  <c r="E71"/>
  <c r="E74" s="1"/>
  <c r="G67"/>
  <c r="H67"/>
  <c r="I67"/>
  <c r="J67"/>
  <c r="E67"/>
  <c r="G58"/>
  <c r="H58"/>
  <c r="I58"/>
  <c r="I65" s="1"/>
  <c r="J58"/>
  <c r="G55"/>
  <c r="H55"/>
  <c r="I55"/>
  <c r="J55"/>
  <c r="G52"/>
  <c r="H52"/>
  <c r="I52"/>
  <c r="J52"/>
  <c r="H46"/>
  <c r="I46"/>
  <c r="J46"/>
  <c r="G38"/>
  <c r="H38"/>
  <c r="I38"/>
  <c r="J38"/>
  <c r="G43"/>
  <c r="H43"/>
  <c r="I43"/>
  <c r="J43"/>
  <c r="E58"/>
  <c r="E55"/>
  <c r="E52"/>
  <c r="E43"/>
  <c r="E38"/>
  <c r="G6"/>
  <c r="H6"/>
  <c r="I6"/>
  <c r="J6"/>
  <c r="F7"/>
  <c r="F14"/>
  <c r="E14" s="1"/>
  <c r="F111" i="6"/>
  <c r="E111" s="1"/>
  <c r="F118"/>
  <c r="F110"/>
  <c r="F109"/>
  <c r="E109" s="1"/>
  <c r="F50"/>
  <c r="E50" s="1"/>
  <c r="F104"/>
  <c r="F100"/>
  <c r="E100" s="1"/>
  <c r="E53"/>
  <c r="E54"/>
  <c r="F46"/>
  <c r="E46" s="1"/>
  <c r="F47"/>
  <c r="E47" s="1"/>
  <c r="F48"/>
  <c r="E48" s="1"/>
  <c r="F49"/>
  <c r="E49" s="1"/>
  <c r="F53"/>
  <c r="F54"/>
  <c r="F45"/>
  <c r="F33"/>
  <c r="E33" s="1"/>
  <c r="F32"/>
  <c r="E32" s="1"/>
  <c r="F40"/>
  <c r="F35"/>
  <c r="F36"/>
  <c r="F37"/>
  <c r="F38"/>
  <c r="F39"/>
  <c r="F16" i="9"/>
  <c r="E16" s="1"/>
  <c r="F17"/>
  <c r="F13"/>
  <c r="F27"/>
  <c r="F28"/>
  <c r="E28" s="1"/>
  <c r="F29"/>
  <c r="E29" s="1"/>
  <c r="F30"/>
  <c r="E30" s="1"/>
  <c r="F31"/>
  <c r="E31" s="1"/>
  <c r="F55" i="12" l="1"/>
  <c r="J41" i="9"/>
  <c r="I41"/>
  <c r="I84" s="1"/>
  <c r="E84" i="6"/>
  <c r="E70" s="1"/>
  <c r="F70"/>
  <c r="E104"/>
  <c r="E37"/>
  <c r="E26" s="1"/>
  <c r="F26"/>
  <c r="E18" i="12"/>
  <c r="E36" s="1"/>
  <c r="J65" i="9"/>
  <c r="H65"/>
  <c r="G65"/>
  <c r="G41"/>
  <c r="H41"/>
  <c r="F144" i="6"/>
  <c r="F145"/>
  <c r="F146"/>
  <c r="F147"/>
  <c r="E147" s="1"/>
  <c r="F148"/>
  <c r="E148" s="1"/>
  <c r="F149"/>
  <c r="F143"/>
  <c r="F137"/>
  <c r="F138"/>
  <c r="F139"/>
  <c r="F140"/>
  <c r="F141"/>
  <c r="F136"/>
  <c r="F125"/>
  <c r="F126"/>
  <c r="F127"/>
  <c r="F128"/>
  <c r="F129"/>
  <c r="F130"/>
  <c r="F131"/>
  <c r="F132"/>
  <c r="F133"/>
  <c r="F134"/>
  <c r="F124"/>
  <c r="E123"/>
  <c r="F117"/>
  <c r="F119"/>
  <c r="F120"/>
  <c r="F116"/>
  <c r="F107"/>
  <c r="F108"/>
  <c r="F112"/>
  <c r="F106"/>
  <c r="F98"/>
  <c r="E98" s="1"/>
  <c r="F99"/>
  <c r="E99" s="1"/>
  <c r="F101"/>
  <c r="F102"/>
  <c r="E102" s="1"/>
  <c r="F103"/>
  <c r="F97"/>
  <c r="F90"/>
  <c r="F91"/>
  <c r="F92"/>
  <c r="F93"/>
  <c r="F94"/>
  <c r="E94" s="1"/>
  <c r="F95"/>
  <c r="F89"/>
  <c r="F28"/>
  <c r="F29"/>
  <c r="F30"/>
  <c r="F31"/>
  <c r="F34"/>
  <c r="F27"/>
  <c r="J84" i="9" l="1"/>
  <c r="E95" i="6"/>
  <c r="E88" s="1"/>
  <c r="F88"/>
  <c r="E96"/>
  <c r="F96"/>
  <c r="E55" i="12"/>
  <c r="H84" i="9"/>
  <c r="G84"/>
  <c r="F142" i="6"/>
  <c r="G142"/>
  <c r="H142"/>
  <c r="I142"/>
  <c r="J142"/>
  <c r="E142"/>
  <c r="F135"/>
  <c r="G135"/>
  <c r="H135"/>
  <c r="I135"/>
  <c r="E135"/>
  <c r="F123"/>
  <c r="G123"/>
  <c r="H123"/>
  <c r="I123"/>
  <c r="J123"/>
  <c r="F115"/>
  <c r="F121" s="1"/>
  <c r="G115"/>
  <c r="G121" s="1"/>
  <c r="H115"/>
  <c r="H121" s="1"/>
  <c r="I115"/>
  <c r="I121" s="1"/>
  <c r="J115"/>
  <c r="J121" s="1"/>
  <c r="E115"/>
  <c r="E121" s="1"/>
  <c r="D121" s="1"/>
  <c r="F44"/>
  <c r="G44"/>
  <c r="H44"/>
  <c r="I44"/>
  <c r="J44"/>
  <c r="F55"/>
  <c r="G55"/>
  <c r="H55"/>
  <c r="I55"/>
  <c r="J55"/>
  <c r="F61"/>
  <c r="G61"/>
  <c r="H61"/>
  <c r="I61"/>
  <c r="J61"/>
  <c r="F67"/>
  <c r="G67"/>
  <c r="H67"/>
  <c r="I67"/>
  <c r="J67"/>
  <c r="F86"/>
  <c r="G86"/>
  <c r="H86"/>
  <c r="I86"/>
  <c r="J86"/>
  <c r="F105"/>
  <c r="G105"/>
  <c r="H105"/>
  <c r="I105"/>
  <c r="J105"/>
  <c r="E105"/>
  <c r="E86"/>
  <c r="E67"/>
  <c r="E61"/>
  <c r="E55"/>
  <c r="E44"/>
  <c r="J6"/>
  <c r="G6"/>
  <c r="H6"/>
  <c r="I6"/>
  <c r="F18"/>
  <c r="F19"/>
  <c r="F20"/>
  <c r="F21"/>
  <c r="F22"/>
  <c r="F23"/>
  <c r="F24"/>
  <c r="F25"/>
  <c r="F13"/>
  <c r="E13" s="1"/>
  <c r="F14"/>
  <c r="F15"/>
  <c r="F16"/>
  <c r="F17"/>
  <c r="F8"/>
  <c r="F9"/>
  <c r="E9" s="1"/>
  <c r="F10"/>
  <c r="E10" s="1"/>
  <c r="F11"/>
  <c r="F12"/>
  <c r="E150" l="1"/>
  <c r="E151" s="1"/>
  <c r="I150"/>
  <c r="G150"/>
  <c r="J150"/>
  <c r="H150"/>
  <c r="F150"/>
  <c r="F6"/>
  <c r="E6"/>
  <c r="F9" i="9"/>
  <c r="F25"/>
  <c r="F26"/>
  <c r="F10"/>
  <c r="F11"/>
  <c r="F20"/>
  <c r="E20" s="1"/>
  <c r="F21"/>
  <c r="E21" s="1"/>
  <c r="F22"/>
  <c r="E22" s="1"/>
  <c r="F23"/>
  <c r="E23" s="1"/>
  <c r="F24"/>
  <c r="E24" s="1"/>
  <c r="F12"/>
  <c r="F15"/>
  <c r="F19"/>
  <c r="F32"/>
  <c r="F33"/>
  <c r="F34"/>
  <c r="F35"/>
  <c r="F36"/>
  <c r="F37"/>
  <c r="F39"/>
  <c r="F40"/>
  <c r="F44"/>
  <c r="F43" s="1"/>
  <c r="F45"/>
  <c r="F47"/>
  <c r="F46" s="1"/>
  <c r="F48"/>
  <c r="F53"/>
  <c r="F52" s="1"/>
  <c r="F54"/>
  <c r="F56"/>
  <c r="F55" s="1"/>
  <c r="F57"/>
  <c r="F59"/>
  <c r="F58" s="1"/>
  <c r="F65" s="1"/>
  <c r="F64"/>
  <c r="F68"/>
  <c r="F69"/>
  <c r="F70"/>
  <c r="F72"/>
  <c r="F73"/>
  <c r="F75"/>
  <c r="F77"/>
  <c r="F78"/>
  <c r="F79"/>
  <c r="F81"/>
  <c r="F82"/>
  <c r="F8"/>
  <c r="H113" i="6"/>
  <c r="I113"/>
  <c r="G113"/>
  <c r="J113"/>
  <c r="F113"/>
  <c r="E113"/>
  <c r="E6" i="9" l="1"/>
  <c r="E41" s="1"/>
  <c r="F6"/>
  <c r="F76"/>
  <c r="F67"/>
  <c r="F80"/>
  <c r="F83" s="1"/>
  <c r="F71"/>
  <c r="F74" s="1"/>
  <c r="F38"/>
  <c r="H151" i="6"/>
  <c r="G151"/>
  <c r="J151"/>
  <c r="I151"/>
  <c r="F151" l="1"/>
  <c r="F41" i="9"/>
  <c r="F84" s="1"/>
  <c r="E116" i="3"/>
  <c r="E83" i="9"/>
</calcChain>
</file>

<file path=xl/sharedStrings.xml><?xml version="1.0" encoding="utf-8"?>
<sst xmlns="http://schemas.openxmlformats.org/spreadsheetml/2006/main" count="2231" uniqueCount="899">
  <si>
    <t>Мярка</t>
  </si>
  <si>
    <t>Целева стойност</t>
  </si>
  <si>
    <r>
      <t>Мярка 1.1.1.</t>
    </r>
    <r>
      <rPr>
        <sz val="9"/>
        <color theme="1"/>
        <rFont val="Times New Roman"/>
        <family val="1"/>
        <charset val="204"/>
      </rPr>
      <t xml:space="preserve"> Сдружаване на земеделски производители и малки фирми; уедряване на обработваемата земя</t>
    </r>
  </si>
  <si>
    <t>Комасация на обработваемата земя</t>
  </si>
  <si>
    <t>%</t>
  </si>
  <si>
    <t>Община Хитрино</t>
  </si>
  <si>
    <t>2015-2017</t>
  </si>
  <si>
    <t>Създадено сдружение от земеделски производители</t>
  </si>
  <si>
    <t>Бр.</t>
  </si>
  <si>
    <t>Мярка 1.1.2. Стимулиране на малкия и среден бизнес в селското стопанство и преработвателната промишленост</t>
  </si>
  <si>
    <t>Изграден бизнес информационен център за селскостопански производители</t>
  </si>
  <si>
    <t>2015-2020</t>
  </si>
  <si>
    <t>Мярка 1.1.3. Модернизация на селското стопанство</t>
  </si>
  <si>
    <t xml:space="preserve">Разкрити нови стопанства </t>
  </si>
  <si>
    <t xml:space="preserve">ЗП, бизнес </t>
  </si>
  <si>
    <t>ежегодно</t>
  </si>
  <si>
    <t>Мярка 1.1.4. По-добро управление на земята в Общината и стимулиране на алтернативното земеделие</t>
  </si>
  <si>
    <t>Отдадена под наем зем. земя</t>
  </si>
  <si>
    <t>Община</t>
  </si>
  <si>
    <t>Отдадени под наем и възстановени мери</t>
  </si>
  <si>
    <t>ЗП,бизнес</t>
  </si>
  <si>
    <t>Мярка 1.1.5. Увеличаване на площите с трайни насаждения и стимулиране на възстановяване на традициите в областта на овощарството. Разнообразяване на земеделските култури.</t>
  </si>
  <si>
    <t>Проекти за увеличаване на трайни те насъждения</t>
  </si>
  <si>
    <t>ЗП</t>
  </si>
  <si>
    <t>Създаване на стопансва за отглеждане на зеленчуци</t>
  </si>
  <si>
    <t>Мярка 1.1.6. Развитие на животновъдството</t>
  </si>
  <si>
    <t>Създаване и модернизация на животновъдни ферми</t>
  </si>
  <si>
    <t>Мярка 1.1.7. Подобряване състоянието на горските ресурси и развитие на дейности с използването на горския фонд</t>
  </si>
  <si>
    <t xml:space="preserve">Обем на инвестициите за залесяване на пустеещи земи </t>
  </si>
  <si>
    <t>ЗП, бизнес</t>
  </si>
  <si>
    <t>Специфична цел: 1.2: Насърчаване на предприемачеството и инвестициите, внедряване на иновации и нови технологии</t>
  </si>
  <si>
    <t>Мярка 1.2.1. Насърчаване развитието на публично-частното партньорство</t>
  </si>
  <si>
    <t>Разработване на общинска стратегия за ПЧП</t>
  </si>
  <si>
    <t>община</t>
  </si>
  <si>
    <t xml:space="preserve">Създадени партньорства </t>
  </si>
  <si>
    <t xml:space="preserve">Мярка 1.2.2. Насърчаване на предприемачеството и стартиране и развитие на икономически дейности в нови МСП. </t>
  </si>
  <si>
    <t xml:space="preserve">Разработена програма за инвестиционен маркетинг за привличане на инвестиции </t>
  </si>
  <si>
    <t>2015-2016</t>
  </si>
  <si>
    <t xml:space="preserve">Проведени Информационни кампании за бизнеса </t>
  </si>
  <si>
    <t>Мярка 1.2.3. Насърчаване развитието на групи и мрежи от свързани производства (клъстери) на регионален и браншов принцип</t>
  </si>
  <si>
    <t>Разработена общинска стратегия за клъстерна организация на селскостопанското производство</t>
  </si>
  <si>
    <t>Община,</t>
  </si>
  <si>
    <t>бизнес, ЗП</t>
  </si>
  <si>
    <t>Мярка 1.2.4. Подобряване на инвестиционната среда за инвеститорите</t>
  </si>
  <si>
    <t>Разработени механизми за облекчаване на инвеститори</t>
  </si>
  <si>
    <t>Специфична цел 1.3: Насърчаване развитието на туризъм чрез опазване, популяризиране и развитие на културното и природно наследство</t>
  </si>
  <si>
    <t xml:space="preserve">Мярка 1.3.1. Подпомагане развитието на местния туристически потенциал и маркетинг </t>
  </si>
  <si>
    <t>Изготвена маркетингова стратегия</t>
  </si>
  <si>
    <t xml:space="preserve">Мярка 1.3.2: Създаване на единна информационна система и кадрово обезпечаване на туризма </t>
  </si>
  <si>
    <t>Създаден туристически информационен център</t>
  </si>
  <si>
    <t>Мярка 1.3.3: Развитие на природни, културни и исторически атракции</t>
  </si>
  <si>
    <t>Изградена туристическа инфраструктура</t>
  </si>
  <si>
    <t>Специфична цел 2.1: Развитие и модернизация на физическата инфраструктура</t>
  </si>
  <si>
    <t>Мярка 2.1.1. Развитие и модернизация на регионалната и местна транспортна инфраструктура</t>
  </si>
  <si>
    <t>Км.</t>
  </si>
  <si>
    <t xml:space="preserve">Мярка 2.1.2 Ремонт на улична мрежа в населените места от общината </t>
  </si>
  <si>
    <t xml:space="preserve">Мярка 2.1.3. Развитие и модернизация на водопроводна и канализационна мрежа в населените места на общината. </t>
  </si>
  <si>
    <t>Мярка 2.1.4. Развитие и модернизация на комуникационната инфраструктура</t>
  </si>
  <si>
    <t>Мярка 2.1.5. Развитие и модернизация на енергийната инфраструктура</t>
  </si>
  <si>
    <t>ИСУН</t>
  </si>
  <si>
    <t>Мярка 2.1.9: Поддържане и подобряване на културната инфраструктура</t>
  </si>
  <si>
    <t>Мярка 2.1.10. Развитие и модернизация на сгради общинска собственост</t>
  </si>
  <si>
    <t>Спецефична цел 2.2. Интегрирано пространствено развитие на територията</t>
  </si>
  <si>
    <t>Мярка 2.2.1. Подобряване съгласуваността между устройствено и стратегическо планиране на територията.</t>
  </si>
  <si>
    <t>Мярка 2.3.1. Организация и управление на отпадъците</t>
  </si>
  <si>
    <t xml:space="preserve">Мярка 2.3.2: Опазване и възстановяване на биологичното разнообразие, опазване на околната среда. </t>
  </si>
  <si>
    <t xml:space="preserve">Мярка 2.3.3: Управление на риска от природни бедствия и аварии </t>
  </si>
  <si>
    <t>ПРИОРИТЕТ 3. Развитие на човешкия капитал, подобряване стандарта на живот, повишаване на заетостта, доходите и задържане на младите хора в района.</t>
  </si>
  <si>
    <t>Спецефична цел 3.1. Благоустрояване на населените места</t>
  </si>
  <si>
    <t>Мярка 3.1.1.Благоустрояване на обществените места</t>
  </si>
  <si>
    <t>Ремонтирани обществени сгради</t>
  </si>
  <si>
    <t xml:space="preserve">Създадени зелени площи и зони за отдих </t>
  </si>
  <si>
    <t>Изграден общински пазар в с. Хитрино</t>
  </si>
  <si>
    <t>2014-2015</t>
  </si>
  <si>
    <t>Мярка 3.1.2. Поддържане и изграждане на нови религиозни храмове</t>
  </si>
  <si>
    <t>Изградени и ремонтирани религиозни храмове</t>
  </si>
  <si>
    <t>Специфична цел 3.2: Целенасочено въздействие върху предотвратяване отпадането от пазара на труда</t>
  </si>
  <si>
    <t>Мярка 3.2.1: Подобряване условията на труд и повишаване на доходите</t>
  </si>
  <si>
    <t xml:space="preserve">НСИ, ТСБ </t>
  </si>
  <si>
    <t>Шумен</t>
  </si>
  <si>
    <t>Мярка 3.2.2: Насърчаване на работодателите за наемане на работа на младежи до 29 години</t>
  </si>
  <si>
    <t>Наети младежи до 29 години на работа</t>
  </si>
  <si>
    <t>ДБТ, НСИ</t>
  </si>
  <si>
    <t>2014-2020</t>
  </si>
  <si>
    <t>Мярка 3.2.3: Стимулиране на самостоятелна заетост, предприемачество и създаване на нови предприятия</t>
  </si>
  <si>
    <t>Създадени нови предприятия</t>
  </si>
  <si>
    <t>Мярка 3.2.4: Повишаване професионалните умения и квалификацията на работната сила</t>
  </si>
  <si>
    <t xml:space="preserve">Проведени Обучителни курсове за квалификация и преквалификация на безработни лица </t>
  </si>
  <si>
    <t xml:space="preserve">ДБТ, АЗ </t>
  </si>
  <si>
    <t xml:space="preserve">Мярка 3.2.5. Превенция на отпадането от пазара на труда. </t>
  </si>
  <si>
    <t>Намаляване на безработицата</t>
  </si>
  <si>
    <t xml:space="preserve">ДБТ, НСИ </t>
  </si>
  <si>
    <t>Специфична цел 3.3: Насърчаване на трудовата активност и социалното включване на групи в неравностойно положение</t>
  </si>
  <si>
    <t>Мярка 3.3.1: Повишаване на икономическата активност и намаляване равнището на безработица сред групи в неравностойно положение на пазара на труда</t>
  </si>
  <si>
    <t>Наети безработни в неравностойно положение</t>
  </si>
  <si>
    <t>ДБТ, АЗ</t>
  </si>
  <si>
    <t>Мярка 3.3.2:  Интегриране на маргинализираните общности в обществения живот</t>
  </si>
  <si>
    <t xml:space="preserve">Проекти за повишаване на мотивацията за включване в обществения живот и за работа </t>
  </si>
  <si>
    <t>АСП, община Хитрино</t>
  </si>
  <si>
    <t>Спецефична цел 3.4. Подобряване качеството на работните места</t>
  </si>
  <si>
    <t>Мярка 3.4.1. Подобряване на условията на труд на работното място</t>
  </si>
  <si>
    <t>Внедрени системи за мониторинг и контрол на рисковете за здравето на роботното място</t>
  </si>
  <si>
    <t>бизнес</t>
  </si>
  <si>
    <t>ПРИОРИТЕТ 4. Инвестиции в образование, социални дейности, култура, спорт и младежки дейности</t>
  </si>
  <si>
    <t>Специфична цел 4.1.: Подобряване на достъпа до образование и повишаване на образователното равнище на населението</t>
  </si>
  <si>
    <t xml:space="preserve"> Мярка 4.1.1. Подобряване достъпа до предучилищно и училищно образование</t>
  </si>
  <si>
    <t xml:space="preserve">Проекти и програми за извънкласни форми на обучение </t>
  </si>
  <si>
    <t>Училища</t>
  </si>
  <si>
    <t>Мярка 4.1.2. Намаляване на броя на преждевременно напускащите училище.</t>
  </si>
  <si>
    <t xml:space="preserve">Брой на учениците, обхванати в училище </t>
  </si>
  <si>
    <t xml:space="preserve">Намаляване на броя на преждевременно напусналите училище </t>
  </si>
  <si>
    <t>Специфична цел 4.2. Подобряване качеството и достъпа до социални услуги в общността</t>
  </si>
  <si>
    <t>Мярка 4.2.1. Изграждане на социална инфраструктура</t>
  </si>
  <si>
    <t xml:space="preserve">Разработена общинска стратегия </t>
  </si>
  <si>
    <t>АСП,</t>
  </si>
  <si>
    <t>Новооткрити центрове за уязвимите групи</t>
  </si>
  <si>
    <t>Мярка 4.2.2. Подобряване на достъпа до социални услуги</t>
  </si>
  <si>
    <t>Обхванати лица, ползващи социални услуги</t>
  </si>
  <si>
    <t>Мярка 4.2.3. Подобряване условията за живот и жилищна политика</t>
  </si>
  <si>
    <t xml:space="preserve">Настанени лица </t>
  </si>
  <si>
    <t>Специфична цел 4.3: Подобряване качеството на здравните и културни дейности в населените места на общината</t>
  </si>
  <si>
    <t xml:space="preserve">Мярка 4.3.1. Разширяване на териториалния обхват и качеството на предоставяните здравни услуги. </t>
  </si>
  <si>
    <t>Осигурено съвременно оборудване на здравните кабинети</t>
  </si>
  <si>
    <t xml:space="preserve">Община, бизнес </t>
  </si>
  <si>
    <t>Мярка 4.3.2. Стимулиране на читалищната и други форми на културна дейност</t>
  </si>
  <si>
    <t xml:space="preserve">Брой проведени културни събития на територията на общината </t>
  </si>
  <si>
    <t>Читалища, община</t>
  </si>
  <si>
    <t>Специфична цел 4.4: Развитие на спорта и младежките дейности</t>
  </si>
  <si>
    <t>Мярка 4.4.1. Насърчаване дейността на спортните и младежки клубове</t>
  </si>
  <si>
    <t>Оргаризирани спортни събития</t>
  </si>
  <si>
    <t>Община Хитрино, училища, бизнес</t>
  </si>
  <si>
    <t>ПРИОРИТЕТ 5. Повишаване капацитета и добро управление в полза на местната общност и бизнеса</t>
  </si>
  <si>
    <t>Специфична цел 5.1: Укрепване на административния капацитет за подобряване на процесите на управление</t>
  </si>
  <si>
    <t>Мярка 5.1.1.Повишаване на професионалните и ключови компетенции на служителите в общинска администрация.</t>
  </si>
  <si>
    <t xml:space="preserve">Служители учасвали в обучения за квалификация и преквалификация и семинари </t>
  </si>
  <si>
    <t>реализирани проекти от община Хитрино</t>
  </si>
  <si>
    <t xml:space="preserve">Мярка 5.1.2. Въвеждането на нови управленски подходи, стандарти, предоставяне на правомощия и партньорство. </t>
  </si>
  <si>
    <t xml:space="preserve">Нарастване на предоставяните административни услуги в малките населени места от общината </t>
  </si>
  <si>
    <t>Мярка 5.1.3. Обслужване от едно гише в Общината и развитие на електронните услуги</t>
  </si>
  <si>
    <t xml:space="preserve">Нарастване  броя на предоставените административни услуги за гражданите, в резултат от прилагането на съвременните информационни технологии </t>
  </si>
  <si>
    <t>Хил.лв.</t>
  </si>
  <si>
    <t>Специфична цел 5.2: Социална интеграция и развитие на гражданското общество</t>
  </si>
  <si>
    <t>Мярка 5.2.1. Подкрепа за бъдещите предприемачи и самонаети с особен акцент върху развитието на женското предприемачество и представители от уязвимите слоеве на обществото</t>
  </si>
  <si>
    <t>Мярка 5.2.2. Запазване и развитие на културната идентичност на малцинствените общности</t>
  </si>
  <si>
    <t>Обучени лица от малцинствените групи</t>
  </si>
  <si>
    <t>Мярка 5.2.3. Създаване на условия за подобряване на средата и възможностите за социални контакти, гарантиране на достъп до услуги на хората в неравностойно положение</t>
  </si>
  <si>
    <t xml:space="preserve">Брой назначени на работа хора с увреждания </t>
  </si>
  <si>
    <t>Мярка 5.2.4. Обществен ред и сигурност</t>
  </si>
  <si>
    <t xml:space="preserve">Намаляване на броя на противообществените прояви на малолетни и непълнолетни лица в общината </t>
  </si>
  <si>
    <t>Създадена аварийна група при пожари, бедствия и аварии</t>
  </si>
  <si>
    <t>Специфична цел 5.3: Подпомагане изграждането на местно партньорство за развитие</t>
  </si>
  <si>
    <t>Мярка 5.3.1. Подобряване на сътрудничеството между областното ръководство и Общината в процеса на разработването на стратегии</t>
  </si>
  <si>
    <t>Проведени съвместни обучения и семинари за сътрудничество.</t>
  </si>
  <si>
    <t>Мярка 5.3.2. Стимулиране на публично - частното партньорство</t>
  </si>
  <si>
    <t>Създадени партньорства</t>
  </si>
  <si>
    <t>Нарастване на размера на доходите</t>
  </si>
  <si>
    <t>Приоритет 1.   Развитие на общината, чрез насърчаване на предприемачеството и инвестициите</t>
  </si>
  <si>
    <t>Проекти за създадени площи за билкови и eтерично маслени култури</t>
  </si>
  <si>
    <t>АСП  Община Хитрино</t>
  </si>
  <si>
    <t>Приоритет/ Мярка</t>
  </si>
  <si>
    <t>Индикатор /описание/</t>
  </si>
  <si>
    <t>целево количестово</t>
  </si>
  <si>
    <t>Постигнато количество</t>
  </si>
  <si>
    <t>Постигната междинна стойност</t>
  </si>
  <si>
    <t>%  на изпълнение</t>
  </si>
  <si>
    <t>оценка</t>
  </si>
  <si>
    <t xml:space="preserve"> </t>
  </si>
  <si>
    <t>ПРИОРИТЕТ 1. Развитие на общината, чрез насърчаване на предприемачеството и инвестициите</t>
  </si>
  <si>
    <t>Специфична цел 1.1: Специфична цел 1.1 Повишаване на конкурентоспособността чрез привличане и задържане на инвеститорите в секторите на растеж /селско стопанство и свързаната с нея преработвателна и консервна промишленост/</t>
  </si>
  <si>
    <t>1.1.1.</t>
  </si>
  <si>
    <t>Мярка 1.1.1. Сдружаване на земеделски производители и малки фирми уедряване на обработваемата земя</t>
  </si>
  <si>
    <t>1.1.1.1</t>
  </si>
  <si>
    <t>Проект "Комасация на обработваемата земя" -  разяснителна кампания за целесъобразността от уедряване на обработваемата земя - проучване и анализ на приложимостта</t>
  </si>
  <si>
    <t>1.1.1.2</t>
  </si>
  <si>
    <t>Проект за сдружаване на земеделски производители ПЧП</t>
  </si>
  <si>
    <t>1.1.1.3</t>
  </si>
  <si>
    <t xml:space="preserve">Създаване на общински съюз на земеделските производители </t>
  </si>
  <si>
    <t>1.1.2.</t>
  </si>
  <si>
    <t>1.1.2.1</t>
  </si>
  <si>
    <t>Развитие на местна нициативна група (МИГ) и реализация на заложените дейности в стратегията.</t>
  </si>
  <si>
    <t>1.1.2.2</t>
  </si>
  <si>
    <t>1.1.2.3</t>
  </si>
  <si>
    <t>Обучение в предприемачество и самонаемане в селското стопанство и сектор преработка на селскостопанска продукция</t>
  </si>
  <si>
    <t>1.1.2.4</t>
  </si>
  <si>
    <t>Информационна компания за въвеждане на европейски стандарти по качеството в преработката на селскостопански продукти и храни HACСP.</t>
  </si>
  <si>
    <t>1.1.2.5</t>
  </si>
  <si>
    <t>Разкриване на бизнес информационен център за селскостопански производители</t>
  </si>
  <si>
    <t>1.1.3.1</t>
  </si>
  <si>
    <t>Учредяване на Общински консултативен съвет по земеделие.</t>
  </si>
  <si>
    <t>1.1.3.2</t>
  </si>
  <si>
    <t>Изготвяне на "Стратегия за ефективно земеделие и животновъдство в Община Хитрино".</t>
  </si>
  <si>
    <t>Развитие на модерно земеделие и животновъдство, вкл. и на алтернативни производства.</t>
  </si>
  <si>
    <t>1.1.3.3</t>
  </si>
  <si>
    <t xml:space="preserve"> Развитие на оранжерийното производство.</t>
  </si>
  <si>
    <t>1.1.3.4</t>
  </si>
  <si>
    <t>Развитие на екологично чисто земеделие.</t>
  </si>
  <si>
    <t>1.1.3.5</t>
  </si>
  <si>
    <t>Актуализация на земеустройствени проекти и схема за райониране на културите.</t>
  </si>
  <si>
    <t>1.1.3.6</t>
  </si>
  <si>
    <t>Подкрепа на млади фермери – обучение и административни поощрения.</t>
  </si>
  <si>
    <t>1.1.3.7</t>
  </si>
  <si>
    <t>Подпомагане на фермерите да се приспособят към стандартите на Европейския съюз.</t>
  </si>
  <si>
    <t>1.1.3.8</t>
  </si>
  <si>
    <t>Създаване на малки индустриални паркове за привличане на инвеститори в предприятия за преработка на плодове и зеленчуци (замразяване, сушене, консервиране, дестилиране).</t>
  </si>
  <si>
    <t>1.1.3.9</t>
  </si>
  <si>
    <t>Помощ при стартиране за неселскостопански дейности  в селските райони – подпомагане на частни инициативи в създаване на микропредприятия за разнообразяване на дейностите в селските райони (производство на сувенири, екобрикети, пакетиране на храни).</t>
  </si>
  <si>
    <t>1.1.3.10</t>
  </si>
  <si>
    <t>Подпомагане на развитието на селския туризъм (стимулиране на частните стопани в устройване на къщите им за приемане на гости-туристи).</t>
  </si>
  <si>
    <t>1.1.4.</t>
  </si>
  <si>
    <t>Мярка 1.1.4. По-добро управление на земята в общината и стимулиране на алтернативното земеделие</t>
  </si>
  <si>
    <t>1.1.4.1</t>
  </si>
  <si>
    <t>Разработване на стратегия за ефективно управление и използване на земеделските земи в общината.</t>
  </si>
  <si>
    <t>1.1.4.2</t>
  </si>
  <si>
    <t>Стимулиране на билкопроизводството - засяване/засаждане/залесяване на наклонени общински терени с билкови култури</t>
  </si>
  <si>
    <t>1.1.4.3</t>
  </si>
  <si>
    <t>Проекти с етерично-маслени култури /мента, лавандула, резене, рапица/ - 500 дка</t>
  </si>
  <si>
    <t>1.1.4.4</t>
  </si>
  <si>
    <t>Добро управление и стопанисване земи и мери собственост на община Хитрино.</t>
  </si>
  <si>
    <t>Мярка 1.1.5. Увеличаване на площите с трайни насаждения и възстановяване на традициите в областта на овощарството. Разнообразяване на земеделските култури</t>
  </si>
  <si>
    <t>1.1.5.1</t>
  </si>
  <si>
    <t>Подмяна и увеличаване на трайните насаждения (овощни градини);</t>
  </si>
  <si>
    <t>1.1.5.2</t>
  </si>
  <si>
    <t xml:space="preserve">Изграждане и модернизиране на хидромелиоративна инфраструктура; </t>
  </si>
  <si>
    <t>1.1.5.3.</t>
  </si>
  <si>
    <t>Увеличаване на площите за  поливното земеделие;</t>
  </si>
  <si>
    <t>1.1.5.4.</t>
  </si>
  <si>
    <t>Развитие на зеленчукопроизводство</t>
  </si>
  <si>
    <t>1.1.6.1</t>
  </si>
  <si>
    <t>Създаване, модернизация и разширяване на животновъдните обекти;</t>
  </si>
  <si>
    <t>1.1.6.2</t>
  </si>
  <si>
    <t>Внедряване на стандарти за качество и производство на безопасни храни и изисквания за хуманно отглеждане на животните.</t>
  </si>
  <si>
    <t>Мярка 1.1.7. Подобряване състоянието на горските ресурси и развитие на дейности с използването на горския фонд.</t>
  </si>
  <si>
    <t>1.1.7.1</t>
  </si>
  <si>
    <t>Подкрепа при прилагане многофункционалния подход за използване на горите и горския фонд /билкопроизводство, бране на гъби и дървесни отпадъци, биогаз и др., съпътстващи дейности/.</t>
  </si>
  <si>
    <t>1.1.7.2</t>
  </si>
  <si>
    <t>Залесяване на пустеещи и на неземеделски земи.</t>
  </si>
  <si>
    <t>1.1.7.3</t>
  </si>
  <si>
    <t>Подобряване превенцията срещу горски пожари и др.</t>
  </si>
  <si>
    <t>1.1.7.4</t>
  </si>
  <si>
    <t>Подобряване стопанисването на горите чрез увеличаване дела на отгледните сечи.</t>
  </si>
  <si>
    <t>Общо за специфичната цел:</t>
  </si>
  <si>
    <t>Мярка 1.2.1. Насърчаване развитието на публично-частното партньорство и инициативи за икономическо развитие</t>
  </si>
  <si>
    <t>1.2.1.1</t>
  </si>
  <si>
    <t>Разработване на стратегия за привличане на инвестиции и реализация на публично-частни партньорства в областна на услугите и преработвателната промишлеността.</t>
  </si>
  <si>
    <t>1.2.1.2</t>
  </si>
  <si>
    <t>Създаване на каталог с информация за свободни общински терени, сгради и услуги, за които се търсят инвеститори и частни партньори.</t>
  </si>
  <si>
    <t>1.2.2.1</t>
  </si>
  <si>
    <t>Разработване на програма за инвестиционен маркетинг на общината за привличане на инвестиции.</t>
  </si>
  <si>
    <t>1.2.2.2</t>
  </si>
  <si>
    <t>Реализиране на комуникационната стратегия на инвестиционния маркетинг.</t>
  </si>
  <si>
    <t>1.2.2.3</t>
  </si>
  <si>
    <t>Създаване на благоприятни условия с цел подпомагане на инвеститорите.</t>
  </si>
  <si>
    <t>Мярка 1.2.3. Насърчаване развитието на групи и мрежи от свързани производства (клъстери) на регионален и браншови принципи</t>
  </si>
  <si>
    <t>1.2.3.1</t>
  </si>
  <si>
    <t>Разработване на общинска стратегия за клъстерна организация на селскостопанското производство в региона</t>
  </si>
  <si>
    <t>1.2.3.2</t>
  </si>
  <si>
    <t>Планиране на промоционални дейности и позициониране на стратегията в общественото пространство</t>
  </si>
  <si>
    <t>1.2.3.3</t>
  </si>
  <si>
    <t>Обучение за повишаване на административната и бизнес компетентност на партньорите в клъстерната организация</t>
  </si>
  <si>
    <t>1.2.4.1</t>
  </si>
  <si>
    <t>Разработване на административни механизми за облекчаване на процедурите при обслужване на инвеститорите (разрешителни режими, съгласуване на планове и др.)</t>
  </si>
  <si>
    <t>1.2.4.2</t>
  </si>
  <si>
    <t>Разработване на общински мерки и механизми за финансови облекчения на стратегически инвеститори</t>
  </si>
  <si>
    <t>1.2.4.3</t>
  </si>
  <si>
    <t>Подобряване информираността на селско стопанските производители (маркетинг)</t>
  </si>
  <si>
    <t>1.3.1.1</t>
  </si>
  <si>
    <t xml:space="preserve">Изготвяне на маркетиноговата стратегия за развитие на туризма в Община Хитрино </t>
  </si>
  <si>
    <t>1.3.1.2</t>
  </si>
  <si>
    <t>Развитие на туризъм, базиран на природните и културни дадености и ресурси чрез създаване на база данни  и подготовка на рекламни материали за природното и културно-историческото наследство на община Хитрино</t>
  </si>
  <si>
    <t>1.3.1.3</t>
  </si>
  <si>
    <t xml:space="preserve">Разработване на междуобщински маркетингови и рекламни стратегии и програми за съвместни туристически дейности. </t>
  </si>
  <si>
    <t>1.3.1.4</t>
  </si>
  <si>
    <t xml:space="preserve">Създаване на постоянна и подвижна изложби на етнографското наследство и природните забележителности с прилагане на компютърни технологии </t>
  </si>
  <si>
    <t>1.3.1.5</t>
  </si>
  <si>
    <t xml:space="preserve">Организиране на културни и други събития за привличане на туристи </t>
  </si>
  <si>
    <t>1.3.1.6</t>
  </si>
  <si>
    <t xml:space="preserve">Участие в регионални, национални и международни туристически изложения, панаири, посещения на туроператори, автори на пътеводители, журналисти </t>
  </si>
  <si>
    <t>1.3.1.7</t>
  </si>
  <si>
    <t>1.3.2.1</t>
  </si>
  <si>
    <t xml:space="preserve">Създаване на туристически информационен център и информационен портал </t>
  </si>
  <si>
    <t>1.3.2.2</t>
  </si>
  <si>
    <t xml:space="preserve">Професионално обучение на туристически водачи и аниматори за атрактивно представяне на информацията за културно-историческите и природни обекти в общината </t>
  </si>
  <si>
    <t xml:space="preserve">Мярка 1.3.3: Развитие на природни, културни и исторически атракции </t>
  </si>
  <si>
    <t>1.3.3.1</t>
  </si>
  <si>
    <t xml:space="preserve">Създаване на специализирана устройствена схема за развитие на туризъм в общината, включена в общинска концепция за пространствено развитие </t>
  </si>
  <si>
    <t>1.3.3.2</t>
  </si>
  <si>
    <t xml:space="preserve">Развитие на туристическа инфраструктура, необходима за нуждите на атракциите </t>
  </si>
  <si>
    <t>1.3.3.3</t>
  </si>
  <si>
    <t>Създаване на трасета еко-пътеки с необходимите обозначаващи знаци, табели, места за отдих.</t>
  </si>
  <si>
    <t>Общо по ПРИОРИТЕТ 1:</t>
  </si>
  <si>
    <t>№</t>
  </si>
  <si>
    <t>бенефициент</t>
  </si>
  <si>
    <t>период на изпълнение</t>
  </si>
  <si>
    <t>Национално съфинансиране</t>
  </si>
  <si>
    <t>Фондове на ЕС</t>
  </si>
  <si>
    <t>Общо</t>
  </si>
  <si>
    <t>Държавно</t>
  </si>
  <si>
    <t>Частен сектор</t>
  </si>
  <si>
    <t>Репуб. бюджет</t>
  </si>
  <si>
    <t>Общ. бюджети</t>
  </si>
  <si>
    <t>хил.лв.</t>
  </si>
  <si>
    <t xml:space="preserve">ПРИОРИТЕТ 2. Изграждане и осъвременяване на инфраструктурата за интегрирано пространствено развитие и опазване на околната среда; </t>
  </si>
  <si>
    <t>2.1.</t>
  </si>
  <si>
    <t>2.1.1.1</t>
  </si>
  <si>
    <t>Път  №SHU20041 Разград - Шумен/ - Тервел - Студеница -Висока поляна - Трем - Развигорово -/Разград - Шумен/</t>
  </si>
  <si>
    <t>2.1.1.2</t>
  </si>
  <si>
    <t>Път  №SHU20043 /Тервел - Студеница/ -Трем;</t>
  </si>
  <si>
    <t>2.1.1.3</t>
  </si>
  <si>
    <t>Път  №SHU20045/Трем - Развигорово/ - Байково;</t>
  </si>
  <si>
    <t>2.1.1.4</t>
  </si>
  <si>
    <t>Път  №SHU20047/Трем - Развигорово/ - Добри Войников -/Хитрино – Ясенково;</t>
  </si>
  <si>
    <t>2.1.1.5</t>
  </si>
  <si>
    <t>Път  №SHU20049/Трем - Развигорово/ -Единаковци;</t>
  </si>
  <si>
    <t>2.1.1.6</t>
  </si>
  <si>
    <t>Път  №SHU20051/Разград - Шумен/ - Звегор;</t>
  </si>
  <si>
    <t>2.1.1.7</t>
  </si>
  <si>
    <t>Път  №SHU20053/Разград- Шумен/ Струйно - Длъжко -Хитрино - Каменяк - Велино - Правенци -Избул /Войвода - Върбяне/;</t>
  </si>
  <si>
    <t>2.1.1.8</t>
  </si>
  <si>
    <t xml:space="preserve"> Път  №SHU20055 Струйно - Хитрино/ - Длъжко –Развигорово;</t>
  </si>
  <si>
    <t>2.1.1.9</t>
  </si>
  <si>
    <t>Път  №SHU70021/Дулово - Шумен/ - Близнаци - Габрица -Черноглавци / Венец - Сини вир/</t>
  </si>
  <si>
    <t>2.1.1.10</t>
  </si>
  <si>
    <t xml:space="preserve"> Път  №SHU70023/Хитрино - Черноглавци/ - Близнаци -Калино - Иглика /Сини вир - Велино/</t>
  </si>
  <si>
    <t>2.1.1.11</t>
  </si>
  <si>
    <t>Път  №SHU70024 Дулово - Шумен/ - Хитрино - Деница -К.Петко - Ясенково</t>
  </si>
  <si>
    <t>2.1.1.12</t>
  </si>
  <si>
    <t>Път  №SHU70025/Дулово - Шумен/ - Сливак</t>
  </si>
  <si>
    <t>2.1.1.13</t>
  </si>
  <si>
    <t>Път  №SHU70026 Клон Черна</t>
  </si>
  <si>
    <t>2.1.1.14</t>
  </si>
  <si>
    <t xml:space="preserve"> Път  №SHU70027/Дулово - Шумен/ - Върбак -/Дулово -Шумен/</t>
  </si>
  <si>
    <t>2.1.1.15</t>
  </si>
  <si>
    <t xml:space="preserve"> Път  №SHU70028/Дулово - Шумен/ - Тимарево - /Длъжко -Хитрино</t>
  </si>
  <si>
    <t>2.1.1.16</t>
  </si>
  <si>
    <t>Път  №SHU70015/Дулово - Шумен/ Изгрев - Тъкач - Сини вир - Иглика - Велино - Царев брод -квартал "Мътница" /Шумен - Девня/</t>
  </si>
  <si>
    <t>2.1.2.1</t>
  </si>
  <si>
    <t>Ремонт и реконструкция на главни улици по населените места;</t>
  </si>
  <si>
    <t>2.1.2.2</t>
  </si>
  <si>
    <t>Изграждане и реконструкция на второстепенни улици по населени места</t>
  </si>
  <si>
    <t>2.1.3.1</t>
  </si>
  <si>
    <t>Изграждане на нови и реконструкция на стари водопроводни мрежи на територията на общината</t>
  </si>
  <si>
    <t>2.1.3.2</t>
  </si>
  <si>
    <t xml:space="preserve">Подмяна на водоснабдителни мрежи и съоръжения с цел намаляване на загуби и аварии по мрежите </t>
  </si>
  <si>
    <t>2.1.3.3</t>
  </si>
  <si>
    <t>Изграждане на канализация и пречиствателни съоръжения за отпадъчни води в по-големите населени места на територията на общината</t>
  </si>
  <si>
    <t>2.1.4.</t>
  </si>
  <si>
    <t>2.1.4.1</t>
  </si>
  <si>
    <t xml:space="preserve">Осигуряване на широколентов достъп и преодоляване на „цифровата изолация” в населените места от общината </t>
  </si>
  <si>
    <t>2.1.4.2</t>
  </si>
  <si>
    <t xml:space="preserve">Подобряване на качеството и обхвата на мобилните телекомуникационни услуги </t>
  </si>
  <si>
    <t>2.1.4.3</t>
  </si>
  <si>
    <t xml:space="preserve">Изграждане на зони със свободен WiFi интернет </t>
  </si>
  <si>
    <t>2.1.4.4</t>
  </si>
  <si>
    <t xml:space="preserve">Изграждане на центрове за достъп до интернет в малките селища на общината/чрез използване на сградите на пощите/кметствата/ </t>
  </si>
  <si>
    <t>2.1.4.5</t>
  </si>
  <si>
    <t>Дейности по обучаване на населението в малките селища от общината за ползване на електронни услуги</t>
  </si>
  <si>
    <t>2.1.5.</t>
  </si>
  <si>
    <t>2.1.5.1</t>
  </si>
  <si>
    <t xml:space="preserve">Повишаване енергийната ефективност на жилищни и обществени сгради </t>
  </si>
  <si>
    <t>2.1.5.2</t>
  </si>
  <si>
    <t xml:space="preserve">Въвеждане на ВЕИ в общинската инфраструктура </t>
  </si>
  <si>
    <t>2.1.5.3</t>
  </si>
  <si>
    <t xml:space="preserve">Насърчаване изграждането на паркове – използване на алтернативна енергия </t>
  </si>
  <si>
    <t>2.1.5.4</t>
  </si>
  <si>
    <t xml:space="preserve">Разработване на дългосрочна програма за въвеждане на ВЕИ </t>
  </si>
  <si>
    <t>2.1.5.5</t>
  </si>
  <si>
    <t>Паспортизация на всички общински сгради – описание на сградния фонд, съоръженията и въвеждане на система за наблюдение.</t>
  </si>
  <si>
    <t>2.1.6.1</t>
  </si>
  <si>
    <t xml:space="preserve">Осигуряване на енергоспестяващо осветление в общинските сгради </t>
  </si>
  <si>
    <t>2.1.6.2</t>
  </si>
  <si>
    <t xml:space="preserve">Подмяна на уличното осветление с енергоспестяващо в населените места на общината </t>
  </si>
  <si>
    <t>2.1.7.</t>
  </si>
  <si>
    <t>Мярка 2.1.7: Подобряване и модернизация на образователната инфраструктура</t>
  </si>
  <si>
    <t>2.1.7.1</t>
  </si>
  <si>
    <t xml:space="preserve">Засилване употребата на ИКТ, като част от модернизираната образователна инфраструктура </t>
  </si>
  <si>
    <t>2.1.7.2</t>
  </si>
  <si>
    <t xml:space="preserve">Строителство, ремонт, реконструкция на образователната инфраструктура </t>
  </si>
  <si>
    <t>2.1.7.3</t>
  </si>
  <si>
    <t xml:space="preserve">Внедряване на мерки за енергийна ефективност в сгради/помещения на образователната инфраструктура (топлоизолация, подмяна на дограма, локални инсталации и/или връзки към системите за топлоснабдяване и др.) </t>
  </si>
  <si>
    <t>2.1.7.4</t>
  </si>
  <si>
    <t xml:space="preserve">Обновяване и оборудване на учебни кабинети, образователни лаборатории и работилници </t>
  </si>
  <si>
    <t>2.1.7.5</t>
  </si>
  <si>
    <t xml:space="preserve">Адаптиране на детски площадки и спортни съоръжения в детските градини и училища към изискванията за безопасност и функционалност </t>
  </si>
  <si>
    <t>2.1.7.6</t>
  </si>
  <si>
    <t>Основен ремонт и модернизация на съществуващите и изграждане на нови спортни комплекси към училищата и детските градини</t>
  </si>
  <si>
    <t>2.1.7.7</t>
  </si>
  <si>
    <t>Озеленяване и благоустрояване на дворните пространства към училищата и детските градини</t>
  </si>
  <si>
    <t>2.1.8.</t>
  </si>
  <si>
    <t>Мярка 2.1.8. Подобряване и модернизация на инфраструктурата за здравеопазване и предоставяне на социални услуги.</t>
  </si>
  <si>
    <t>2.1.8.1</t>
  </si>
  <si>
    <t xml:space="preserve"> Ремонт и обновяване на здравни служби и медицински училищни кабинети </t>
  </si>
  <si>
    <t>2.1.9.</t>
  </si>
  <si>
    <t>2.1.9.1</t>
  </si>
  <si>
    <t>Ремонт и обновление  на сградата  на  НЧ ”Пробуда-1929г.”, с. Хитрино</t>
  </si>
  <si>
    <t>2.1.9.2</t>
  </si>
  <si>
    <t xml:space="preserve"> ”Ремонт и обновление на сградата на НЧ ”Васил Левски”, с. Живково</t>
  </si>
  <si>
    <t>2.1.9.3</t>
  </si>
  <si>
    <t>„Ремонт и обновление на сградата на НЧ ”Просвета 1943” с. Тимарево</t>
  </si>
  <si>
    <t>2.1.9.4</t>
  </si>
  <si>
    <t>Ремонт и обновление на НЧ ”Зора-1930г.” с. Трем</t>
  </si>
  <si>
    <t>2.1.9.5</t>
  </si>
  <si>
    <t>Ремонт и обновление на читалищата по населените места.</t>
  </si>
  <si>
    <t>2.1.10.</t>
  </si>
  <si>
    <t>2.1.10.1</t>
  </si>
  <si>
    <t>Ремонт и реконструкция на  многофункционална зала с. Тервел</t>
  </si>
  <si>
    <t>2.1.10.2</t>
  </si>
  <si>
    <t xml:space="preserve"> Ремонт и реконструкция на многофункционална зала с. Студеница</t>
  </si>
  <si>
    <t>2.1.10.3</t>
  </si>
  <si>
    <t>Изграждане на комбинирана сграда с. Звегор</t>
  </si>
  <si>
    <t>2.1.10.4</t>
  </si>
  <si>
    <t>Ремонти на сгради общинска собственост по населени места на общината.</t>
  </si>
  <si>
    <t>2.1.11.</t>
  </si>
  <si>
    <t>Мярка 2.1.11. Модернизиране и изграждане на спортно-материалната база.</t>
  </si>
  <si>
    <t>2.1.11.1</t>
  </si>
  <si>
    <t>”Изграждане на мултифункционални спортни площадки, находящи в с. Тимарево, община Хитрино”.</t>
  </si>
  <si>
    <t>2.1.11.2</t>
  </si>
  <si>
    <t>„Изграждане на мултифункционална спортна площадка в с. Хитрино, община Хитрино.</t>
  </si>
  <si>
    <t>2.1.11.3</t>
  </si>
  <si>
    <t>Възстановяване на стадиони по населени места.</t>
  </si>
  <si>
    <t>2.1.11.4</t>
  </si>
  <si>
    <t>Модернизация на съществуващата спортна база.</t>
  </si>
  <si>
    <t>2.2.</t>
  </si>
  <si>
    <t>2.2.1.</t>
  </si>
  <si>
    <t>2.2.1.1</t>
  </si>
  <si>
    <t xml:space="preserve">Поддържане на регулационните планове и кадастралните и специализираните карти за устройствено планиране на територията. </t>
  </si>
  <si>
    <t>2.2.1.2</t>
  </si>
  <si>
    <t xml:space="preserve">Разработване на общ устройствен план на община Хитрино. </t>
  </si>
  <si>
    <t>2.2.1.3</t>
  </si>
  <si>
    <t xml:space="preserve">Изработване на многослойна географско-информационна система (ГИС), като инструмент за пространствен анализ. </t>
  </si>
  <si>
    <t>2.2.1.4</t>
  </si>
  <si>
    <t>Разработване на концепция за пространствено развитие на община Хитрино.</t>
  </si>
  <si>
    <t>2.3.</t>
  </si>
  <si>
    <t xml:space="preserve">Специфична цел 2.3: Опазване на околната среда и използване на природните дадености. </t>
  </si>
  <si>
    <t>2.3.1.</t>
  </si>
  <si>
    <t>2.3.1.1</t>
  </si>
  <si>
    <t xml:space="preserve">Насърчаване на разделно събиране на отпадъците </t>
  </si>
  <si>
    <t>2.3.1.2</t>
  </si>
  <si>
    <t>Компостиране на биоразградимите отпадъци, рециклиране и екологично обезвреждане в изпълнение на Пътната карта за ефективно използване на ресурсите в Европа в периода до 2020 г.</t>
  </si>
  <si>
    <t>2.3.1.3</t>
  </si>
  <si>
    <t xml:space="preserve">Подобряване на съществуващите практики и условия за събиране, транспортиране, депониране, обезвреждане и рециклиране на битови и строителни отпадъци </t>
  </si>
  <si>
    <t>2.3.1.4</t>
  </si>
  <si>
    <t>Закриване и рекултивация на депата  за отпадъци в селата: Хитрино и Тимарево</t>
  </si>
  <si>
    <t>2.3.1.5</t>
  </si>
  <si>
    <t xml:space="preserve">Предотвратяване образуването на замърсявания с отпадъци </t>
  </si>
  <si>
    <t>2.3.1.6</t>
  </si>
  <si>
    <t xml:space="preserve">Изграждане на инфраструктура за събиране и оползотворяване на строително отпадъци </t>
  </si>
  <si>
    <t>2.3.1.7</t>
  </si>
  <si>
    <t>Информационна кампания във всички населени места за подобряване екологичната култура на населението;</t>
  </si>
  <si>
    <t>2.3.1.8</t>
  </si>
  <si>
    <t xml:space="preserve">Въвеждане и отдаване на концесия на претоварна станция за битови отпадъци с. Близнаци, община Хитрино </t>
  </si>
  <si>
    <t>2.3.1.9</t>
  </si>
  <si>
    <t xml:space="preserve">Разработване на Програма за управление на отпадъците </t>
  </si>
  <si>
    <t>2.3.2.</t>
  </si>
  <si>
    <t>2.3.2.1</t>
  </si>
  <si>
    <t xml:space="preserve">Дейности по изграждане на екологосъобразно инфраструктура на обектите, включени в Екологичната система от защитени зони в Европейския съюз Натура 2000 – река Каменица </t>
  </si>
  <si>
    <t>2.3.2.2</t>
  </si>
  <si>
    <t xml:space="preserve">Подпомагане разработването на планове за управление на защитени зони; </t>
  </si>
  <si>
    <t>2.3.2.3</t>
  </si>
  <si>
    <t>2.3.2.4</t>
  </si>
  <si>
    <t>2.3.2.5</t>
  </si>
  <si>
    <t xml:space="preserve">Поощряване на граждански инициативи за опазване на околната среда </t>
  </si>
  <si>
    <t>2.3.2.6</t>
  </si>
  <si>
    <t>Разработване на Програма за опазване на околната среда</t>
  </si>
  <si>
    <t>2.3.3.</t>
  </si>
  <si>
    <t>2.3.3.1</t>
  </si>
  <si>
    <t>Укрепване на свлачищата по пътя за с. Становец;</t>
  </si>
  <si>
    <t>2.3.3.2</t>
  </si>
  <si>
    <t>Укрепване на бреговата ивица на река Каменица,  и деретата  (диги, подпорни стени и други укрепващи съоръжения); модернизация, укрепване и доизграждане на защитните съоръжения за борба с бреговата ерозия;</t>
  </si>
  <si>
    <t>2.3.3.3</t>
  </si>
  <si>
    <t>Поддържане и реконструкция на стени и преливници  на язовири на територията на общината;</t>
  </si>
  <si>
    <t>2.3.3.4</t>
  </si>
  <si>
    <t xml:space="preserve">Превенция и защита от горски, полски пожари и пожари в община Хитрино </t>
  </si>
  <si>
    <t>Общо по ПРИОРИТЕТ 2:</t>
  </si>
  <si>
    <t>Ремонт, модернизация и поддържане на обществени сгради</t>
  </si>
  <si>
    <t xml:space="preserve">Ремонт и обновяване на площади в селата </t>
  </si>
  <si>
    <t xml:space="preserve"> Ремонт и обновяване на сгради на кметства </t>
  </si>
  <si>
    <t xml:space="preserve">Благоустрояване на паркове, зелени площи и зони за отдих в селата </t>
  </si>
  <si>
    <t>Насърчаване на частните инвестиции за подобряване на жилищната среда</t>
  </si>
  <si>
    <t>Лицензиране на създадените детски площадки по населените места</t>
  </si>
  <si>
    <t>Ремонти и възстановяване на селски чешми</t>
  </si>
  <si>
    <t>Изграждане на общински пазар в с. Хитрино</t>
  </si>
  <si>
    <t>Строителство, ремонт и възстановителни дейности на религиозни храмове</t>
  </si>
  <si>
    <t>Изграждане на инфраструктура до и в гобищните паркове по населените места</t>
  </si>
  <si>
    <t xml:space="preserve"> Подобряване на условията и повишаване безопасността на труда в предприятията;</t>
  </si>
  <si>
    <t>Повишаване производителността на труда и доходите</t>
  </si>
  <si>
    <t>Наемане на работа на млади хора за чиракуване и стажуване;</t>
  </si>
  <si>
    <t>Старт в кариерата за лица завършващи средно и висше образование.</t>
  </si>
  <si>
    <t>Стартиране на самостоятелна стопанска дейност;</t>
  </si>
  <si>
    <t>Обучения на безработни лица за разработване и управление на собствен бизнес</t>
  </si>
  <si>
    <t>Обучителни курсове за квалификация и преквалификация на безработни лица;</t>
  </si>
  <si>
    <t>Повишаване относителния дял на лицата с висше образование.</t>
  </si>
  <si>
    <t>Мярка 3.2.5: Превенция на отпадането от пазара на труда</t>
  </si>
  <si>
    <t>Насърчаване на работодателите за запазване и увеличаване на заетостта;</t>
  </si>
  <si>
    <t>Стимули за повишаване на пригодността за заетост на работната сила, в т.ч. за лица над 50-годишна възраст</t>
  </si>
  <si>
    <t>Насърчаване на социалната икономика и социалните предприятия;</t>
  </si>
  <si>
    <t>Осигуряване на адаптирани работни места за нуждите на хора с увреждания;</t>
  </si>
  <si>
    <t>Курсове за професионална квалификация и повишаване икономическата активност на лица в неравностойно положение.</t>
  </si>
  <si>
    <t>Намаляване на бариерите за достъп на маргинализираните общности до пазара на труда;</t>
  </si>
  <si>
    <t>Повишаване мотивацията на маргинализираните групи за включване в обществения живот.</t>
  </si>
  <si>
    <t>привеждане на условията на труд на работното място в съответствие с нормите и изискванията на законодателството</t>
  </si>
  <si>
    <t>дейности за по безопасност и здраве при работа</t>
  </si>
  <si>
    <t>подобряване на професионалния и здравния статус на работната сила чрез внедряване на превантивни системи за мониторинг и контрол на рисковете за здравето и безопасността на работното място.</t>
  </si>
  <si>
    <t xml:space="preserve">Мярка 3.4.2. Подкрепа за предприемачите, които прилагат нови технологии в модерно производство </t>
  </si>
  <si>
    <t>Предоставяне на общински земи и административни облекчения на предприемачите, развиващи модерно производство</t>
  </si>
  <si>
    <t>Изграждане на ПЧП в модерно селско стопанство и биологичното производство</t>
  </si>
  <si>
    <t>Общо по ПРИОРИТЕТ 3:</t>
  </si>
  <si>
    <t>3.1.</t>
  </si>
  <si>
    <t>3.1.1.</t>
  </si>
  <si>
    <t>3.1.1.1</t>
  </si>
  <si>
    <t>3.1.1.2</t>
  </si>
  <si>
    <t>3.1.1.3</t>
  </si>
  <si>
    <t>3.1.1.4</t>
  </si>
  <si>
    <t>3.1.1.5</t>
  </si>
  <si>
    <t>3.1.1.6</t>
  </si>
  <si>
    <t>3.1.1.7</t>
  </si>
  <si>
    <t>3.1.1.8</t>
  </si>
  <si>
    <t>3.1.2.</t>
  </si>
  <si>
    <t>3.1.2.1</t>
  </si>
  <si>
    <t>3.1.2.2</t>
  </si>
  <si>
    <t>3.2.</t>
  </si>
  <si>
    <t>3.2.1.</t>
  </si>
  <si>
    <t>3.2.1.1</t>
  </si>
  <si>
    <t>3.2.1.2</t>
  </si>
  <si>
    <t>3.2.2.</t>
  </si>
  <si>
    <t>3.2.2.1</t>
  </si>
  <si>
    <t>3.2.2.2</t>
  </si>
  <si>
    <t>3.2.3.</t>
  </si>
  <si>
    <t>3.2.3.1</t>
  </si>
  <si>
    <t>3.2.3.2</t>
  </si>
  <si>
    <t>3.2.4.</t>
  </si>
  <si>
    <t>3.2.4.1.</t>
  </si>
  <si>
    <t>3.2.4.2.</t>
  </si>
  <si>
    <t>3.2.5.</t>
  </si>
  <si>
    <t>3.2.5.1</t>
  </si>
  <si>
    <t>3.2.5.2</t>
  </si>
  <si>
    <t>3.3.</t>
  </si>
  <si>
    <t>3.3.1.</t>
  </si>
  <si>
    <t>3.3.1.1</t>
  </si>
  <si>
    <t>3.3.1.2.</t>
  </si>
  <si>
    <t>3.3.2.3</t>
  </si>
  <si>
    <t>3.3.2.</t>
  </si>
  <si>
    <t>3.3.2.1.</t>
  </si>
  <si>
    <t>3.3.2.2.</t>
  </si>
  <si>
    <t>3.4.</t>
  </si>
  <si>
    <t>3.4.1.</t>
  </si>
  <si>
    <t>3.4.1.1.</t>
  </si>
  <si>
    <t>3.4.1.2.</t>
  </si>
  <si>
    <t>3.4.1.3</t>
  </si>
  <si>
    <t>3.4.2.</t>
  </si>
  <si>
    <t>3.4.2.1.</t>
  </si>
  <si>
    <t>3.4.2.2.</t>
  </si>
  <si>
    <t>ПРИОРИТЕТ 4. Инвестиции в образование, социални дейности, култура, спорт и младежки дейности.</t>
  </si>
  <si>
    <t>4.1.</t>
  </si>
  <si>
    <t>4.1.1.</t>
  </si>
  <si>
    <t>Мярка 4.1.1. Подобряване достъпа до предучилищно и училищно образование</t>
  </si>
  <si>
    <t>4.1.1.1</t>
  </si>
  <si>
    <t>Повишаване качеството на образованието и уменията на човешките ресурси - използване на информационни и комуникационни технологии;</t>
  </si>
  <si>
    <t>4.1.1.2</t>
  </si>
  <si>
    <t>Създаване на оптимални условия за самоподготовка на учениците, пълноценен отдих и извънкласни форми на обучение;</t>
  </si>
  <si>
    <t>4.1.1.3</t>
  </si>
  <si>
    <t>Разгръщане на творческите способности на децата и учениците;</t>
  </si>
  <si>
    <t>4.1.1.4</t>
  </si>
  <si>
    <t>Осигуряване на условия за реализиране на задължително образование с фокус върху децата в риск и деца от малцинствени групи;</t>
  </si>
  <si>
    <t>4.1.1.5</t>
  </si>
  <si>
    <t xml:space="preserve"> Реинтеграция и намаляване броя на отпадащите от образователната система деца и ученици.</t>
  </si>
  <si>
    <t>4.1.2.</t>
  </si>
  <si>
    <t>4.1.2.1.</t>
  </si>
  <si>
    <t xml:space="preserve">Провеждане на информационни кампании </t>
  </si>
  <si>
    <t>4.1.2.2.</t>
  </si>
  <si>
    <t xml:space="preserve">Развитие на различни форми на учене през целия живот </t>
  </si>
  <si>
    <t>4.1.2.3</t>
  </si>
  <si>
    <t xml:space="preserve">Комуникация и информираност на населението за възможностите за обучение и образование </t>
  </si>
  <si>
    <t>4.2.</t>
  </si>
  <si>
    <t>4.2.1.</t>
  </si>
  <si>
    <t>Мярка 4.2.1. Развитие на системата за социално подпомагане</t>
  </si>
  <si>
    <t>4.2.1.1</t>
  </si>
  <si>
    <t>Разработване и обществено обсъждане на общинска стратегия и политика за социална интеграция</t>
  </si>
  <si>
    <t>4.2.1.2</t>
  </si>
  <si>
    <t>Развиване на приемната грижа</t>
  </si>
  <si>
    <t>4.2.1.3</t>
  </si>
  <si>
    <t>4.2.1.4</t>
  </si>
  <si>
    <t>Предоставяне на услугите „Личен асистент”, „Социален асистент” и   „Домашен помощник”;</t>
  </si>
  <si>
    <t>4.2.1.5</t>
  </si>
  <si>
    <t>Закупуване на специализирани транспортни средства за осигуряване на мобилност на социалните услуги.</t>
  </si>
  <si>
    <t>4.2.1.6</t>
  </si>
  <si>
    <t>4.2.2.</t>
  </si>
  <si>
    <t>Мярка 4.2.2. Подобряване на достъпа до социални услуги на уязвимите обществени групи</t>
  </si>
  <si>
    <t>4.2.2.1</t>
  </si>
  <si>
    <t>Изграждане на дневен център за работа с деца в неравностойно положение</t>
  </si>
  <si>
    <t>4.2.2.2</t>
  </si>
  <si>
    <t>Изграждане на център за настаняване от семеен тип</t>
  </si>
  <si>
    <t>4.2.2.3</t>
  </si>
  <si>
    <t>Осигуряване на достъп до държавните институции на лица с трайни увреждания чрез изграждане на специални приспособления</t>
  </si>
  <si>
    <t>4.2.2.4</t>
  </si>
  <si>
    <t>Изграждане на център за социална рехабилитация и интеграция</t>
  </si>
  <si>
    <t>4.2.2.5</t>
  </si>
  <si>
    <t>Ремонтиране и използване на столовата база на училищата за обществени трапезарии</t>
  </si>
  <si>
    <t>4.2.3.</t>
  </si>
  <si>
    <t>4.2.3.1.</t>
  </si>
  <si>
    <t>Разработване на проект за оценка на нуждаещите се от настаняване и социална помощ жители на общината и разработване на система и критерии за оценка на техните нужди</t>
  </si>
  <si>
    <t>4.2.3.2.</t>
  </si>
  <si>
    <t>Изграждане на жилища за настаняване на социално слаби семейства от уязвимите слоеве на обществото.</t>
  </si>
  <si>
    <t>4.3.</t>
  </si>
  <si>
    <t>Специфична цел 4.3: Подобряване качеството на здравните и културни дейности в общината и населените места</t>
  </si>
  <si>
    <t>4.3.1.</t>
  </si>
  <si>
    <t>4.3.1.1.</t>
  </si>
  <si>
    <t>Осигуряване на съвременно оборудване на здравните служби</t>
  </si>
  <si>
    <t>4.3.1.2.</t>
  </si>
  <si>
    <t>Подпомагане изграждането на координационни здравни центрове за подобряване качеството на здравното обслужване</t>
  </si>
  <si>
    <t>4.3.2.</t>
  </si>
  <si>
    <t>4.3.2.1</t>
  </si>
  <si>
    <t xml:space="preserve">Продължаване на традицията на Етнофестивал „Различни сме, но сме единни”, ”Засмяло се е Хитрино” в с. Хитрино, </t>
  </si>
  <si>
    <t>4.3.2.2</t>
  </si>
  <si>
    <t xml:space="preserve"> „Дни на моето село” в с. Трем,</t>
  </si>
  <si>
    <t>4.3.2.3</t>
  </si>
  <si>
    <t xml:space="preserve"> пресъздаване на народния обичай за плодородие „Саяджълар”  в селата Тервел, Развигорово и Звегор. </t>
  </si>
  <si>
    <t>4.3.2.4</t>
  </si>
  <si>
    <t>Закупуване на съвременни технически средства и оборудване</t>
  </si>
  <si>
    <t>4.3.2.5</t>
  </si>
  <si>
    <t xml:space="preserve"> Проучване и популяризиране на нравите, обичаите, културата и бита на местното население</t>
  </si>
  <si>
    <t>4.3.2.6</t>
  </si>
  <si>
    <t>Участие в обучения, семинарии и квалификация на представители на четалищата.</t>
  </si>
  <si>
    <t>Общо:</t>
  </si>
  <si>
    <t>4.4.</t>
  </si>
  <si>
    <t>Специфична цел 4.4. Развитие на спорта и младежките дейности</t>
  </si>
  <si>
    <t>4.4.1.</t>
  </si>
  <si>
    <t>4.4.1.1</t>
  </si>
  <si>
    <t>Подкрепа за развитие на местни спортните клубове и млади спортни таланти</t>
  </si>
  <si>
    <t>4.4.1.2.</t>
  </si>
  <si>
    <t xml:space="preserve">Участие в организирани спортни мероприятия </t>
  </si>
  <si>
    <t>Общо по ПРИОРИТЕТ 4:</t>
  </si>
  <si>
    <t>5.1.</t>
  </si>
  <si>
    <t>5.1.1.</t>
  </si>
  <si>
    <t>5.1.1.1.</t>
  </si>
  <si>
    <t>Укрепване на общинските административни структури, отговарящи за разработването, координирането, изпълнението и оценката на изпълнените проекти  и на планови и стратегически документи</t>
  </si>
  <si>
    <t>5.1.1.2.</t>
  </si>
  <si>
    <t>Разработване и реализиране на стратегия и общинска политика за ефективно управление на общинските активи</t>
  </si>
  <si>
    <t>5.1.1.3.</t>
  </si>
  <si>
    <t>Участие в семинари, обучения за квалификация и преквалификация, обмяна на опит.</t>
  </si>
  <si>
    <t>5.1.2.</t>
  </si>
  <si>
    <t>5.1.2.1.</t>
  </si>
  <si>
    <t>Участие в пилотни проекти за усъвършенстване на местното самоуправление в РБ Подпомагане на процеса по създаване и развитие на неправителствените организация като форма за обществени контрол на процесите в общината</t>
  </si>
  <si>
    <t>5.1.2.2.</t>
  </si>
  <si>
    <t>Участие на НПО и обществеността в процеса на подготовката и вземане на стратегически решения за развитие на общината</t>
  </si>
  <si>
    <t>5.1.2.3</t>
  </si>
  <si>
    <t>Обучение на общинската администрация в европейските норми и стандарти на работа по обслужване на населението 2014 - 2020г.</t>
  </si>
  <si>
    <t>5.1.2.4</t>
  </si>
  <si>
    <t>Мониторинг на процеса 2014 - 2020г.</t>
  </si>
  <si>
    <t>5.2.</t>
  </si>
  <si>
    <t>Специфична цел 5.2.: Социална интеграция и развитие на гражданското общество</t>
  </si>
  <si>
    <t>5.2.1.</t>
  </si>
  <si>
    <t>5.2.1.1</t>
  </si>
  <si>
    <t>1. Стимулиране на предприемачеството и създаване на МСП</t>
  </si>
  <si>
    <t>5.2.1.2</t>
  </si>
  <si>
    <t>2. Стимулиране на женското предприемачество в сферата на услугите</t>
  </si>
  <si>
    <t>5.2.2.</t>
  </si>
  <si>
    <t>5.2.2.1.</t>
  </si>
  <si>
    <t>Специализирано обучение за интеграция на ромското население в образователния и културен живот на общината</t>
  </si>
  <si>
    <t>5.2.2.2.</t>
  </si>
  <si>
    <t xml:space="preserve"> Стимулиране художествената и спортна дейност на отделните етнически групи</t>
  </si>
  <si>
    <t>5.2.2.3</t>
  </si>
  <si>
    <t>Стимулиране обучението на майчин език на отделните етнически общности и формиране на национално българско самосъзнание</t>
  </si>
  <si>
    <t>5.2.3.</t>
  </si>
  <si>
    <t>Мярка 5.2.3. Обществен ред и сигурност</t>
  </si>
  <si>
    <t>5.2.3.1.</t>
  </si>
  <si>
    <t>Подобряване на работа с малолетни и непълнолетни лица с противообществени прояви - програма и реализация на програмата</t>
  </si>
  <si>
    <t>5.2.3.2.</t>
  </si>
  <si>
    <t>Обучение на общинската администрация и лица отговорни за сигурността и реда в общината за предотвратяване на нарушенията на обществения ред</t>
  </si>
  <si>
    <t>5.2.3.3</t>
  </si>
  <si>
    <t>Създаване на доброволни формирования, при мероприятия по защита на населението при бедствия, аварии и нарушаване на реда</t>
  </si>
  <si>
    <t>5.3.</t>
  </si>
  <si>
    <t>5.3.1.</t>
  </si>
  <si>
    <t>5.3.1.1</t>
  </si>
  <si>
    <t xml:space="preserve"> Организация на семинари и разработени проекти на общинската администрация за актуализиране на регионалните областни и общински стратегии за развитие</t>
  </si>
  <si>
    <t>5.3.1.2.</t>
  </si>
  <si>
    <t>Изграждане и развитие на електронен обмен на данни и нормативни документи между областната и общинска администрация като елемент на “електронното правителство”</t>
  </si>
  <si>
    <t>5.3.1.3.</t>
  </si>
  <si>
    <t>Обмяна на "добри практики" на партньорство в разработване и реализиране на общинските планове за развитие у нас и в страните от ЕС</t>
  </si>
  <si>
    <t>5.3.2.</t>
  </si>
  <si>
    <t>5.3.2.1.</t>
  </si>
  <si>
    <t>Проекти, семинари и дискусии с представителите на бизнеса относно новите форми на публично-частното партньорство в интегрирана Европа</t>
  </si>
  <si>
    <t>5.3.2.2.</t>
  </si>
  <si>
    <t>Целева информационна кампания Публично частно партньорство"</t>
  </si>
  <si>
    <t>Общо по ПРИОРИТЕТ 5:</t>
  </si>
  <si>
    <t>ОБЩО:</t>
  </si>
  <si>
    <t>Закупуване на техника и оборудване от "Екани" АД, с. Трем, общ. Хитрино, обл. Шумен</t>
  </si>
  <si>
    <t xml:space="preserve"> "Екани" АД, с. Трем,</t>
  </si>
  <si>
    <t>"Кооперация "Васил Левски"от шуменското село Близнаци желае да модернизира стопанството си"</t>
  </si>
  <si>
    <t>Закупуване на земеделска техника и прикачен инвентар, необходими за животновъдно стопанство</t>
  </si>
  <si>
    <t>"Изграждане  на склад за съхранение на зърнени храни и навес за селскостопански инвентар. Закупуване на телескопичен товарач за обслужване на склада."</t>
  </si>
  <si>
    <t>"Закупуване на техника и оборудване необходими за покриване изискванията на Директива 91/676/"</t>
  </si>
  <si>
    <t>Закупуване на техника-инвентар за обслужване производството на зърнени,тревни и сочни фуражи за изхранване на животните в кравефермата</t>
  </si>
  <si>
    <t>Закупуване на земеделска техника</t>
  </si>
  <si>
    <t>Изграждане на селскостопанска постройка за съхранение на инвентар и закупуване на специализирано пчеларско оборудване</t>
  </si>
  <si>
    <t>Закупуване на трактор, пръскачка и култиватор</t>
  </si>
  <si>
    <t>Изграждане на силозно складово стопанство, фуражен цех, битова сграда, реконструкция на стоманен навес в склад за суровини и производство на фураж и ремонт на стоманен навес за селскостопанска техника намиращи се в с. Трем общ. Хитрино и закупуване на техника необходима за разхвърлянето на годния оборски тор по полето</t>
  </si>
  <si>
    <t>ЗАКУПУВАНЕ НА ТЕХНИКА ЗА ТРАЙНИ НАСАЖДЕНИЯ</t>
  </si>
  <si>
    <t>„ Повишаване на конкурентоспособността на „РОЛВИС ЕКО” ЕООД чрез закупуване на съвременна техника”</t>
  </si>
  <si>
    <t>Закупуване на земеделска техника за производство на фуражни култури, основен ремонт на кравеферма в УПИ VIII,кв. 24, с. Трем, община  Хитрино и оборудване за кравеферма</t>
  </si>
  <si>
    <t xml:space="preserve">"Земя 96" </t>
  </si>
  <si>
    <t>Засяване на лавандула 120 дка в землище с. Развигорово</t>
  </si>
  <si>
    <t xml:space="preserve"> „РОЛВИС ЕКО” ЕООД</t>
  </si>
  <si>
    <t>община Хитрино</t>
  </si>
  <si>
    <t>Ремонт път Трем - Висока поляна</t>
  </si>
  <si>
    <t>Укрепване на свлачищата по пътя за с. Становец -реализиран проект „Ремонтни дейности по път SHU 1065” с. Иглика – с. Становец”, съгласно ПМС № 180/03.07.2014г.</t>
  </si>
  <si>
    <t>"Реконструкция на водопроводна мрежа на с. Живково, Община Хитрино"</t>
  </si>
  <si>
    <t>Изграждане на Регионална претоварна станция</t>
  </si>
  <si>
    <t xml:space="preserve">Публична инвестиционна програма „Растеж и устойчиво развитие на регионите” съгласно ПМС №19/7.02.2014г.улица „Никола Вапцаров” с. Тимарево, от км 0+000 до км. 0+726" </t>
  </si>
  <si>
    <t xml:space="preserve">Публична инвестиционна програма „Растеж и устойчиво развитие на регионите” съгласно ПМС №19/7.02.2014г.улица „Искър” с. Черна, от км 0+000 до км. 1+077,76" </t>
  </si>
  <si>
    <t>"Изграждане на закрит пазар в с. Хитрино, община Хитрино" по Публична инвестиционна програма „Растеж и устойчиво развитие на регионите” съгласно ПМС №19/7.02.2014г</t>
  </si>
  <si>
    <t xml:space="preserve">с. Байково, улица „В. Левски”, улица „Тича”; 
 с. Близнаци, улица „Добруджа”, улица „Цар Калоян”, улица „Д. Войников”;
 с. Висока поляна, улица „Христо Ботев, площад; 
 с. Върбак, улица „Хан Крум”, улица „Охрид”, улица „Хан Аспарух”;
 с. Длъжко, улица „Марица, улица „Балчик, чешма;
 с. Живково, улица „Батак, улица „Христо Ботев”;
 с. Иглика, улица „Иглика, улица „Балкан”, улица „Пирин”;
 с. Калино, улица „Дунав”, улица „Мир”, ул. „Чавдар”, ул. „В. Левски”, площад пред чешма;
 с. Сливак, улица „Пирин”, улица „Свобода”, стопански двор – улица „Пирин”, улица „Хан Аспарух”;
 с. Студеница, улици: „Бузлуджа”, „Ален мак”, „Лудогорие”, „Свобода”;
 с. Трем, улица „Хан Аспарух”;
 с. Хитрино, ул. „Индже”, ул. „Шипка”, ул. „Дружба”, „Ален мак”; 
</t>
  </si>
  <si>
    <t>Ремонт на сградата на ОбА Хитрино</t>
  </si>
  <si>
    <t>Ремонт на Данъчна служба</t>
  </si>
  <si>
    <t>Ремонт покрив общинска сграда с. Висока поляна</t>
  </si>
  <si>
    <t>Ремонт покрив общинска сграда с. Тимарево</t>
  </si>
  <si>
    <t>Подобряване на уличните настилки по населените места на община Хитрино</t>
  </si>
  <si>
    <t>Ремонт на покрив на Младежки дом  с. Хитрино</t>
  </si>
  <si>
    <t>Закупуване на компютър за ОУ с. Живково</t>
  </si>
  <si>
    <t>Изготвяне на техн. Инвестиционни проекти</t>
  </si>
  <si>
    <t>Строителство на Къща - музей "Коджа Юсуф" с. Черна</t>
  </si>
  <si>
    <t>Ремонт кметство Иглика</t>
  </si>
  <si>
    <t>Ремонт кметство с. Върбак</t>
  </si>
  <si>
    <t>Ремонт кметство с. Живково</t>
  </si>
  <si>
    <t>Ремонт кметство с. Калино</t>
  </si>
  <si>
    <t>Ремонт на ЦДГ с. Живково</t>
  </si>
  <si>
    <t>Подобряване на уличните настилки в с. Черна</t>
  </si>
  <si>
    <t xml:space="preserve"> „Подобряване на уличните настилки на населените места в община Хитрино, етап  ІІ, на ул. „България”, с. Добри Войниково; улица „Тополи” в с. Живково; ул. „ Трети март”  в с. Тервел.</t>
  </si>
  <si>
    <t>Язовир с. Тервел</t>
  </si>
  <si>
    <t>закриване и рекултивация на депата  за отпадъци в селата: Хитрино и Тимарево</t>
  </si>
  <si>
    <t>Ремонт на Читалище с. Иглика</t>
  </si>
  <si>
    <t>Ремонт на Читалище с. Близнаци</t>
  </si>
  <si>
    <t>Площад общински пазар Хитрино</t>
  </si>
  <si>
    <t>Придобиване на компютър и хардуер</t>
  </si>
  <si>
    <t>Ремонт и реконструкция на  многофункционална зала с. Тимарево</t>
  </si>
  <si>
    <t>Водоем с. Байково</t>
  </si>
  <si>
    <t xml:space="preserve">проект „Подобряване на управлението, чрез въвеждане на ефективни политики и партньорство при разработването на стратегически документи на община Хитрино”.  Средствата са по Договор № 13-13-102/ 01.11.2013 г. за предоставяне на безвъзмездна финансова помощ по Оперативна програма „Административен капацитет”   </t>
  </si>
  <si>
    <t xml:space="preserve">„ПОМОЩ  В  ДОМА”, </t>
  </si>
  <si>
    <t xml:space="preserve">Национална програма „ОСПОЗ„ </t>
  </si>
  <si>
    <t xml:space="preserve">Програма „ Подкрепа за заетост” </t>
  </si>
  <si>
    <t>Регионалната програма по заетост и обучение</t>
  </si>
  <si>
    <t>„Старт на кариерата” - еколог</t>
  </si>
  <si>
    <t xml:space="preserve">ПУДООС към МОСВ по национална кампания «За чиста околна среда»  ЦДГ «Червена шапчица» с. Трем и </t>
  </si>
  <si>
    <t>ПУДООС към МОСВ по национална кампания «За чиста околна среда» ЦДГ «Славейче» с. Черна</t>
  </si>
  <si>
    <t xml:space="preserve">проект „Подкрепа за достоен живот“, </t>
  </si>
  <si>
    <t xml:space="preserve">турнир по футбол, турнир по тенис на маса, турнир по шах </t>
  </si>
  <si>
    <t>„Старт на кариерата” - социални дейности</t>
  </si>
  <si>
    <t xml:space="preserve">„Изграждане на мултифункционална спортна площадка в с. Хитрино, община Хитрино.: </t>
  </si>
  <si>
    <t>Ремонт покрив общинска сграда с. Байково</t>
  </si>
  <si>
    <t>Ремонт покрив общинска сграда с. Звегор</t>
  </si>
  <si>
    <t>Ремонт кметство с. Каменяк</t>
  </si>
  <si>
    <t>Ремонт кметство с. Развигорово</t>
  </si>
  <si>
    <t>Ремонт кметство с. Иглика</t>
  </si>
  <si>
    <t>Ремонт  на ОбА Хитрино-смяна на дограма</t>
  </si>
  <si>
    <t>Изграждане на пешеходен тротоар в с. Тимарево</t>
  </si>
  <si>
    <t>Ремонт на ул. Цар Калоян, с. Близнаци</t>
  </si>
  <si>
    <t>Ремонт на улици в с. Хитрино</t>
  </si>
  <si>
    <t>Ремонт на улици в с. Звегор</t>
  </si>
  <si>
    <t>Реконструкция на ул. Младост с. Звегор</t>
  </si>
  <si>
    <t>Ремонт на ул. Марица с. Живково</t>
  </si>
  <si>
    <t>Изграждане на подпорна стена и водосток с. Развигорово</t>
  </si>
  <si>
    <t xml:space="preserve">Изграждане на канал в с. Студеница, </t>
  </si>
  <si>
    <t>Изграждане на канал в  с. Тервел, канал /облицован окоп/ ул. Дунав;</t>
  </si>
  <si>
    <t>Благоустрояване и Пристройка към Стол за социално хранене</t>
  </si>
  <si>
    <t xml:space="preserve">Изграждане на канал в с.Живково, </t>
  </si>
  <si>
    <t>Изграждане на ограда за стадион с. Хитрино</t>
  </si>
  <si>
    <t>Изграждане на стадион с. Хитрино и с. Черна</t>
  </si>
  <si>
    <t>Изготвяне на техн. Инвестиционни проекти-12 бр.</t>
  </si>
  <si>
    <t>Изготвяне на техн. Инфраструктурни проекти 5 бр.</t>
  </si>
  <si>
    <t>2014/2015</t>
  </si>
  <si>
    <t>Ремонт на физкултурен салон и прилежащите пространства към СОУ Хитрино</t>
  </si>
  <si>
    <t>Основен ремонт , енергоефективна рехабилитация и подобряване на прилежащите пространства към ЦДГ с Хитрино</t>
  </si>
  <si>
    <t>Ремонт на улици в с. Близнаци, с.Тимарево и с. Хитрино</t>
  </si>
  <si>
    <t>„Реконструкция и подмяна на напорен и хранителен водопровод от помпена станция с.Д. Войников до напорен водоем Тимарево, община Хитрино, област Шумен”</t>
  </si>
  <si>
    <t xml:space="preserve"> Основен ремонт/рехабилитация/ на улица при кметство и част от улица «Мир» от км 0+000 до км 0+226 с.Тимарево, община Хитрино”</t>
  </si>
  <si>
    <t>Изготвяне на техн. Инфраструктурни проекти 12 бр.</t>
  </si>
  <si>
    <t>Изграждане на канал ул. Свобода и ул. Дунав с. Развигорово</t>
  </si>
  <si>
    <t>Изграждане на  тротоар в с. Близнаци</t>
  </si>
  <si>
    <t>бр.</t>
  </si>
  <si>
    <t>Дължина на изградена/рехабилитирана общинска пътна мрежа</t>
  </si>
  <si>
    <t>БР.</t>
  </si>
  <si>
    <t>Провеждане на информационни кампании /Брой на учениците обхванати в училище</t>
  </si>
  <si>
    <t>Развитие на различни форми на учене през целия живот /Намаляване на броя на преждевременно напусналите училище</t>
  </si>
  <si>
    <t>Мярка 5.1.3.Обслужванеот едно гише в общината и развитие на електронните услуги.</t>
  </si>
  <si>
    <t>Нарастване  броя на предоставените услуги за гражданите, в резултат от прилагането на съвременните информационни технологии</t>
  </si>
  <si>
    <t>хил. лв.</t>
  </si>
  <si>
    <t>„Старт на кариерата”</t>
  </si>
  <si>
    <t xml:space="preserve"> Закупуване на специализиран транспорт за разнос на храна предназначен за нуждите на домашен социален патронаж.</t>
  </si>
  <si>
    <t>ЗК " Васил Левски с. Близнаци</t>
  </si>
  <si>
    <t>Закупуване на електронен кантар</t>
  </si>
  <si>
    <t>Засяване на лавандула 300 дка в землище с. Тимарево</t>
  </si>
  <si>
    <t>Засяване на лавандула 5 дка в землище с. Тимарево</t>
  </si>
  <si>
    <t>Засяване на лавандула 84 дка в землище с. Тимарево</t>
  </si>
  <si>
    <t>Изграждане на млекопункт на офцеферма, закупуване на трактор и инвентар</t>
  </si>
  <si>
    <t>ЗП с. Тимарево</t>
  </si>
  <si>
    <t>Създаване на  орехова градина 33 дка  в землище с. Развигорово</t>
  </si>
  <si>
    <t>М-Агро 93 ЕООД</t>
  </si>
  <si>
    <t>Закупуване на трактор "Болгар"</t>
  </si>
  <si>
    <t>Създаване на пчелин 23 кошера с. Сливак</t>
  </si>
  <si>
    <t>Създаване на пчелин160 кошера с. Сливак</t>
  </si>
  <si>
    <t>Засяване на лавандула 23 дка в землище с. Студеница</t>
  </si>
  <si>
    <t>Засяване на лавандула 18 дка в землище с. Студеница</t>
  </si>
  <si>
    <t>Създаване на орехова градина 10 дка в землище с. Развигорово</t>
  </si>
  <si>
    <t>Създаване на орехова градина 46 дка в землище с. Тимарево</t>
  </si>
  <si>
    <t>Създаване на овощна градина 3 дка в землище с. Тимарево - сливи</t>
  </si>
  <si>
    <t>Създаване на овощна градина 6 дка в землище с. Тимарево - сливи</t>
  </si>
  <si>
    <t>Създаване на овощна градина 18 дка в землище с. Студеница - сливи</t>
  </si>
  <si>
    <t>Създаване на овощна градина 10 дка в землище с. Сливак - сливи, ябълки, кайсии</t>
  </si>
  <si>
    <t>Създаване на овощна градина 8 дка в землище с. Сливак - сливи и орехи</t>
  </si>
  <si>
    <t>Създаване на лешникова градина 48,7 дка землище с. Сливак</t>
  </si>
  <si>
    <t xml:space="preserve">Новооткрити предприятия </t>
  </si>
  <si>
    <t>отговорна институция</t>
  </si>
  <si>
    <t>ПРИОРИТЕТ 2. Изграждане и осъвременяване на инфраструктурата за интегрирано пространствено развитие и опазване на околната среда;</t>
  </si>
  <si>
    <t xml:space="preserve">Дължина на изградена/рехабилитирана общинска пътна мрежа </t>
  </si>
  <si>
    <t xml:space="preserve">Ежегодно </t>
  </si>
  <si>
    <t xml:space="preserve">Дължина на рехабилитирана улична мрежа в населените места </t>
  </si>
  <si>
    <t>Ежегодно</t>
  </si>
  <si>
    <t xml:space="preserve">Подменена /изградена водоснабдителна мрежа </t>
  </si>
  <si>
    <t>Изградена канализационна мрежа</t>
  </si>
  <si>
    <t xml:space="preserve">Население ползващо интернет и електронни услуги </t>
  </si>
  <si>
    <t>Проекти за въвеждане на ВЕИ</t>
  </si>
  <si>
    <t xml:space="preserve">Разработена дългосрочна програма за въвеждане на ВЕИ </t>
  </si>
  <si>
    <t xml:space="preserve">Мярка 2.1.6: Доизграждане и обновяване на електрическата мрежа, с цел гарантиране на енергийната сигурност и намаляване на загубите </t>
  </si>
  <si>
    <t>Общински сгради с енергоспестяващо осветление</t>
  </si>
  <si>
    <t>Населени места с интелигентно улично осветление</t>
  </si>
  <si>
    <t>Мярка 2.1.7: Подобряване и модернизация на образователната инфраструктура.</t>
  </si>
  <si>
    <t xml:space="preserve">Ремонтирани, реконструирани сгради </t>
  </si>
  <si>
    <t>Обновени кабинети, лаборатории</t>
  </si>
  <si>
    <t>Мярка 2.1.8. Подобряване и модернизация на инфраструктурата за здравеопазване</t>
  </si>
  <si>
    <t>Отремонтирани читалищни сгради</t>
  </si>
  <si>
    <t>Отремонтирани др-. обществени сгради</t>
  </si>
  <si>
    <t>Мярка 2.1.11. Модернизиране и изграждане на спортно-техническата материална база.</t>
  </si>
  <si>
    <t>Проекти за спортни площадки</t>
  </si>
  <si>
    <t>Разработен общ устройствен план на община Хитрино</t>
  </si>
  <si>
    <t>Разработена концепция за пространствено развитие на община Хитрино</t>
  </si>
  <si>
    <t>2015-2018</t>
  </si>
  <si>
    <t>Специфична цел 2.3: Опазване на околната среда и и използване на природните дадености</t>
  </si>
  <si>
    <t xml:space="preserve">Намаляване на незаконни сметища </t>
  </si>
  <si>
    <t xml:space="preserve">Проекти за изграждане на екологосъобразна инфраструктура </t>
  </si>
  <si>
    <t xml:space="preserve">Проведени граждански инициативи за опазване на околната среда </t>
  </si>
  <si>
    <t>Разработена програма за опазване на околната среда</t>
  </si>
  <si>
    <t xml:space="preserve">Укрепени свлачища </t>
  </si>
  <si>
    <t xml:space="preserve">Проекти за ремонтиране на здравни служби  и училищни медицински кабинети </t>
  </si>
  <si>
    <t>2014/17</t>
  </si>
  <si>
    <t>Закупуване на специализиран транспорт за разнос на храна предназначен за нуждите на домашен социален патронаж.</t>
  </si>
  <si>
    <t>Приоритетна област</t>
  </si>
  <si>
    <t>% на изпълнение за периода</t>
  </si>
  <si>
    <t>ОБЩО 2014 - 2017</t>
  </si>
  <si>
    <t>ОБЩО 2014 - 2020</t>
  </si>
  <si>
    <t xml:space="preserve">Община </t>
  </si>
  <si>
    <t>Община  ЗП</t>
  </si>
  <si>
    <t>Участие в обучения, семинарии и квалификация на представители на читалищата.</t>
  </si>
  <si>
    <t xml:space="preserve"> с. Байково, улица „Черни връх”, улица „Н. Вапцаров”, „ Тополи“; 
с. Висока поляна, улица „Христо Ботев; 
 с. Върбак, улица „Хан Крум”, улица „Охрид”, улица „Хан Аспарух”;
 с. Длъжко, улица „Победа,;
 с. Живково, улица „Преслав, улица „Камчия” и чешма;
 с. Иглика, улица „Явор”, улица „Пирин”;
с. Сливак, улица „Свобода”, 
с. Студеница, улица: „Камчия”;
с. Тимарево, улици:“Странджа“, „Бели лом“ „Балкан, „България“
 с. Трем, улица „Христо Ботев”, „Хаджи Димитър“;
 с. Хитрино, ул. „Индже”, ул. „Шипка”, ул. „Дружба”, „Ален мак”; 
с. Развигорово – мост, улица „Н. Вапцаров“;
с. Единаковци – улица „ Стара планина“;
с. Звегор – улица „Марица“, ул. „Пирин“ , ул. „Младост“;
с. Тервел- ул. „Рила“;
с. Черна- площад- паркинг и ул. „Септември“;
с. Каменяк – ул. „Д. Войников“, ул. „Ален мак“ </t>
  </si>
  <si>
    <t>целево количество</t>
  </si>
  <si>
    <t>1.1.3.11</t>
  </si>
  <si>
    <t>1.1.3.</t>
  </si>
  <si>
    <t>1.1.5.</t>
  </si>
  <si>
    <t>1.1.6.</t>
  </si>
  <si>
    <t>1.1.7.</t>
  </si>
  <si>
    <t>1.2.1.</t>
  </si>
  <si>
    <t>1.2.2.</t>
  </si>
  <si>
    <t>1.2.3.</t>
  </si>
  <si>
    <t>1.2.4.</t>
  </si>
  <si>
    <t>1.3.1.</t>
  </si>
  <si>
    <t>1.3.2.</t>
  </si>
  <si>
    <t>1.3.3.</t>
  </si>
  <si>
    <t>Общо за специфичната цел 1.1:</t>
  </si>
  <si>
    <t>Общо за специфичната цел 1.2:</t>
  </si>
  <si>
    <t>Общо за специфичната цел 1.3:</t>
  </si>
  <si>
    <t>2017              хил. лв.</t>
  </si>
  <si>
    <t>2022             хил. лв.</t>
  </si>
  <si>
    <t>Целева стойност (хил.лв.)</t>
  </si>
  <si>
    <t>Постигната междинна стойност (хил.лв.)</t>
  </si>
  <si>
    <t>2.1.1.</t>
  </si>
  <si>
    <t>2.1.2.</t>
  </si>
  <si>
    <t>2.1.3.</t>
  </si>
  <si>
    <t>17.51%</t>
  </si>
  <si>
    <r>
      <t>Маркетингови и рекламни дейности за привличане на туристи</t>
    </r>
    <r>
      <rPr>
        <b/>
        <sz val="9"/>
        <color theme="1"/>
        <rFont val="Times New Roman"/>
        <family val="1"/>
        <charset val="204"/>
      </rPr>
      <t xml:space="preserve"> </t>
    </r>
  </si>
  <si>
    <t>1.2.</t>
  </si>
  <si>
    <t>1.3.</t>
  </si>
  <si>
    <t>2.1.6.</t>
  </si>
  <si>
    <t>2.1.1.17.</t>
  </si>
  <si>
    <t>2.3.1.10</t>
  </si>
  <si>
    <t>2.3.1.11.</t>
  </si>
  <si>
    <t>2.3.3.5</t>
  </si>
  <si>
    <t>2.3.3.6</t>
  </si>
  <si>
    <t>2.3.3.7</t>
  </si>
  <si>
    <t>1.1.</t>
  </si>
  <si>
    <r>
      <t>Специфична цел 1.1</t>
    </r>
    <r>
      <rPr>
        <b/>
        <sz val="9"/>
        <color theme="1"/>
        <rFont val="Times New Roman"/>
        <family val="1"/>
        <charset val="204"/>
      </rPr>
      <t xml:space="preserve"> </t>
    </r>
    <r>
      <rPr>
        <b/>
        <sz val="9"/>
        <color rgb="FF000000"/>
        <rFont val="Times New Roman"/>
        <family val="1"/>
        <charset val="204"/>
      </rPr>
      <t>Повишаване на конкурентоспособността чрез привличане и задържане на инвеститорите в секторите на растеж /селско стопанство и свързаната с нея преработвателна и консервна промишленост/</t>
    </r>
  </si>
  <si>
    <t>Създаване на общински съюз на земеделските производители</t>
  </si>
  <si>
    <t>Повишаване конкурентоспособността на малки и средни предприятия чрез подобряване качеството на продукцията, производителността на технологиите и управлението в предприятията;</t>
  </si>
  <si>
    <r>
      <t xml:space="preserve"> </t>
    </r>
    <r>
      <rPr>
        <sz val="9"/>
        <color theme="1"/>
        <rFont val="Times New Roman"/>
        <family val="1"/>
        <charset val="204"/>
      </rPr>
      <t xml:space="preserve">Подпомагане изпълнението на мерки по опазване и възстановяване на редки и застрашени растителни и животински видове </t>
    </r>
  </si>
  <si>
    <r>
      <t xml:space="preserve"> </t>
    </r>
    <r>
      <rPr>
        <sz val="9"/>
        <color theme="1"/>
        <rFont val="Times New Roman"/>
        <family val="1"/>
        <charset val="204"/>
      </rPr>
      <t xml:space="preserve">Подпомагане опазването, възстановяването и поддържането на ценни природни територии в общината </t>
    </r>
  </si>
  <si>
    <r>
      <rPr>
        <sz val="9"/>
        <color theme="1"/>
        <rFont val="Times New Roman"/>
        <family val="1"/>
        <charset val="204"/>
      </rPr>
      <t xml:space="preserve"> „Реконструкция и рехабилитация на общински пътища на територията на община Хитрино” обхваща следните пътни отсечки:  
 1а. Път  SHU 3157 III – 7004 Длъжко от км.0+000  до км.0+399.03;
 1б. SHU 3157 Длъжко – Развигорово  от км.0+000  до км.0+896.19;
 1в. SHU 3157 Развигорово – Единаковци от км.0+000  до км.3+400.80;
 2. Път  I – 7 Върбак от км. 0+000  до км.744.20;
 3.Път  Хитрино – Каменяк от км.0+000  до км.4+038.70;
 4. Път I – 7  Сливак от км.0+000  до км.0+931.78;
 5. Път  Калино – Иглика от км.0+000  до км. 2+017.47;
 6.Път  Висока поляна – Студеница от км. 0+000 до км. 2+292.76;
 7.Път Студеница – Хума от км.0+000  до км.0+696.74.</t>
    </r>
    <r>
      <rPr>
        <b/>
        <sz val="9"/>
        <color theme="1"/>
        <rFont val="Times New Roman"/>
        <family val="1"/>
        <charset val="204"/>
      </rPr>
      <t xml:space="preserve">
</t>
    </r>
  </si>
  <si>
    <t>Компостиране на биоразградимите отпадъци, рециклиране и екологично обезвреждане в изпълнение на Пътната карта за ефективно използване на ресурсите в Европа в периода до 2020г.</t>
  </si>
  <si>
    <t>4.</t>
  </si>
  <si>
    <t>Реинтеграция и намаляване броя на отпадащите от образователната система деца и ученици.</t>
  </si>
  <si>
    <t>Разширяване дейността и капацитета на Домашен социален патронаж;</t>
  </si>
  <si>
    <t>Проучване и популяризиране на нравите, обичаите, културата и бита на местното население</t>
  </si>
  <si>
    <t>5.1.3.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</si>
</sst>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448">
    <xf numFmtId="0" fontId="0" fillId="0" borderId="0" xfId="0"/>
    <xf numFmtId="0" fontId="0" fillId="0" borderId="0" xfId="0" applyBorder="1"/>
    <xf numFmtId="0" fontId="6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vertical="center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8" fillId="7" borderId="1" xfId="0" applyFont="1" applyFill="1" applyBorder="1" applyAlignment="1"/>
    <xf numFmtId="0" fontId="4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justify" vertical="center"/>
    </xf>
    <xf numFmtId="0" fontId="10" fillId="0" borderId="1" xfId="0" applyFont="1" applyBorder="1" applyAlignment="1">
      <alignment vertical="center" wrapText="1"/>
    </xf>
    <xf numFmtId="0" fontId="11" fillId="8" borderId="1" xfId="0" applyFont="1" applyFill="1" applyBorder="1" applyAlignment="1">
      <alignment horizontal="justify" vertical="center"/>
    </xf>
    <xf numFmtId="0" fontId="11" fillId="5" borderId="1" xfId="0" applyFont="1" applyFill="1" applyBorder="1" applyAlignment="1">
      <alignment horizontal="justify" vertical="center"/>
    </xf>
    <xf numFmtId="0" fontId="10" fillId="0" borderId="1" xfId="0" applyFont="1" applyBorder="1" applyAlignment="1">
      <alignment horizontal="right" vertical="center"/>
    </xf>
    <xf numFmtId="3" fontId="10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/>
    </xf>
    <xf numFmtId="0" fontId="10" fillId="8" borderId="1" xfId="0" applyFont="1" applyFill="1" applyBorder="1" applyAlignment="1">
      <alignment horizontal="right" vertical="center"/>
    </xf>
    <xf numFmtId="4" fontId="10" fillId="8" borderId="1" xfId="0" applyNumberFormat="1" applyFont="1" applyFill="1" applyBorder="1" applyAlignment="1">
      <alignment horizontal="right" vertical="center"/>
    </xf>
    <xf numFmtId="3" fontId="10" fillId="8" borderId="1" xfId="0" applyNumberFormat="1" applyFont="1" applyFill="1" applyBorder="1" applyAlignment="1">
      <alignment horizontal="right" vertical="center"/>
    </xf>
    <xf numFmtId="10" fontId="10" fillId="5" borderId="1" xfId="0" applyNumberFormat="1" applyFont="1" applyFill="1" applyBorder="1" applyAlignment="1">
      <alignment horizontal="right" vertical="center"/>
    </xf>
    <xf numFmtId="0" fontId="10" fillId="5" borderId="1" xfId="0" applyFont="1" applyFill="1" applyBorder="1" applyAlignment="1">
      <alignment horizontal="right" vertical="center"/>
    </xf>
    <xf numFmtId="0" fontId="5" fillId="0" borderId="0" xfId="0" applyFont="1"/>
    <xf numFmtId="0" fontId="12" fillId="0" borderId="0" xfId="0" applyFont="1"/>
    <xf numFmtId="0" fontId="4" fillId="10" borderId="0" xfId="0" applyFont="1" applyFill="1"/>
    <xf numFmtId="9" fontId="4" fillId="0" borderId="0" xfId="0" applyNumberFormat="1" applyFont="1"/>
    <xf numFmtId="0" fontId="2" fillId="10" borderId="7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10" borderId="0" xfId="0" applyFill="1"/>
    <xf numFmtId="0" fontId="2" fillId="5" borderId="1" xfId="0" applyFont="1" applyFill="1" applyBorder="1"/>
    <xf numFmtId="0" fontId="14" fillId="5" borderId="1" xfId="0" applyFont="1" applyFill="1" applyBorder="1" applyAlignment="1">
      <alignment horizontal="left" vertical="center"/>
    </xf>
    <xf numFmtId="0" fontId="2" fillId="10" borderId="1" xfId="0" applyFont="1" applyFill="1" applyBorder="1" applyAlignment="1">
      <alignment horizontal="left" vertical="center"/>
    </xf>
    <xf numFmtId="0" fontId="2" fillId="10" borderId="1" xfId="0" applyFont="1" applyFill="1" applyBorder="1" applyAlignment="1">
      <alignment horizontal="justify" vertical="center"/>
    </xf>
    <xf numFmtId="0" fontId="2" fillId="10" borderId="1" xfId="0" applyFont="1" applyFill="1" applyBorder="1" applyAlignment="1">
      <alignment wrapText="1"/>
    </xf>
    <xf numFmtId="0" fontId="2" fillId="10" borderId="1" xfId="0" applyFont="1" applyFill="1" applyBorder="1"/>
    <xf numFmtId="3" fontId="2" fillId="10" borderId="1" xfId="0" applyNumberFormat="1" applyFont="1" applyFill="1" applyBorder="1"/>
    <xf numFmtId="4" fontId="2" fillId="10" borderId="1" xfId="0" applyNumberFormat="1" applyFont="1" applyFill="1" applyBorder="1"/>
    <xf numFmtId="0" fontId="2" fillId="10" borderId="1" xfId="0" applyFont="1" applyFill="1" applyBorder="1" applyAlignment="1">
      <alignment horizontal="left" vertical="center" wrapText="1"/>
    </xf>
    <xf numFmtId="0" fontId="14" fillId="8" borderId="1" xfId="0" applyFont="1" applyFill="1" applyBorder="1" applyAlignment="1">
      <alignment horizontal="justify" vertical="center"/>
    </xf>
    <xf numFmtId="0" fontId="2" fillId="8" borderId="1" xfId="0" applyFont="1" applyFill="1" applyBorder="1"/>
    <xf numFmtId="0" fontId="2" fillId="12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left" vertical="center" wrapText="1"/>
    </xf>
    <xf numFmtId="0" fontId="14" fillId="8" borderId="1" xfId="0" applyFont="1" applyFill="1" applyBorder="1" applyAlignment="1">
      <alignment horizontal="left" vertical="center" wrapText="1"/>
    </xf>
    <xf numFmtId="10" fontId="2" fillId="12" borderId="1" xfId="0" applyNumberFormat="1" applyFont="1" applyFill="1" applyBorder="1" applyAlignment="1">
      <alignment horizontal="right" vertical="center" wrapText="1"/>
    </xf>
    <xf numFmtId="0" fontId="2" fillId="8" borderId="1" xfId="0" applyFont="1" applyFill="1" applyBorder="1" applyAlignment="1">
      <alignment horizontal="left" vertical="center"/>
    </xf>
    <xf numFmtId="0" fontId="1" fillId="8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justify" wrapText="1"/>
    </xf>
    <xf numFmtId="0" fontId="2" fillId="10" borderId="2" xfId="0" applyFont="1" applyFill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10" borderId="1" xfId="0" applyFont="1" applyFill="1" applyBorder="1" applyAlignment="1">
      <alignment horizontal="right" wrapText="1"/>
    </xf>
    <xf numFmtId="0" fontId="2" fillId="10" borderId="2" xfId="0" applyFont="1" applyFill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4" fontId="14" fillId="12" borderId="1" xfId="0" applyNumberFormat="1" applyFont="1" applyFill="1" applyBorder="1" applyAlignment="1">
      <alignment horizontal="right" vertical="center"/>
    </xf>
    <xf numFmtId="3" fontId="14" fillId="12" borderId="1" xfId="0" applyNumberFormat="1" applyFont="1" applyFill="1" applyBorder="1" applyAlignment="1">
      <alignment horizontal="right" vertical="center"/>
    </xf>
    <xf numFmtId="3" fontId="6" fillId="8" borderId="1" xfId="0" applyNumberFormat="1" applyFont="1" applyFill="1" applyBorder="1" applyAlignment="1">
      <alignment horizontal="right" wrapText="1"/>
    </xf>
    <xf numFmtId="3" fontId="6" fillId="8" borderId="1" xfId="0" applyNumberFormat="1" applyFont="1" applyFill="1" applyBorder="1" applyAlignment="1">
      <alignment wrapText="1"/>
    </xf>
    <xf numFmtId="0" fontId="2" fillId="10" borderId="2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10" fontId="6" fillId="8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right" wrapText="1"/>
    </xf>
    <xf numFmtId="3" fontId="14" fillId="8" borderId="1" xfId="0" applyNumberFormat="1" applyFont="1" applyFill="1" applyBorder="1" applyAlignment="1">
      <alignment horizontal="right" wrapText="1"/>
    </xf>
    <xf numFmtId="10" fontId="14" fillId="8" borderId="1" xfId="0" applyNumberFormat="1" applyFont="1" applyFill="1" applyBorder="1" applyAlignment="1">
      <alignment horizontal="right" wrapText="1"/>
    </xf>
    <xf numFmtId="10" fontId="2" fillId="0" borderId="1" xfId="0" applyNumberFormat="1" applyFont="1" applyBorder="1" applyAlignment="1">
      <alignment horizontal="right" wrapText="1"/>
    </xf>
    <xf numFmtId="3" fontId="14" fillId="8" borderId="1" xfId="0" applyNumberFormat="1" applyFont="1" applyFill="1" applyBorder="1" applyAlignment="1">
      <alignment horizontal="right"/>
    </xf>
    <xf numFmtId="10" fontId="14" fillId="8" borderId="1" xfId="0" applyNumberFormat="1" applyFont="1" applyFill="1" applyBorder="1" applyAlignment="1">
      <alignment horizontal="right"/>
    </xf>
    <xf numFmtId="3" fontId="14" fillId="12" borderId="1" xfId="0" applyNumberFormat="1" applyFont="1" applyFill="1" applyBorder="1" applyAlignment="1">
      <alignment horizontal="right" wrapText="1"/>
    </xf>
    <xf numFmtId="10" fontId="14" fillId="12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10" borderId="1" xfId="0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right" vertical="center" wrapText="1"/>
    </xf>
    <xf numFmtId="0" fontId="14" fillId="12" borderId="1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4" fillId="5" borderId="1" xfId="0" applyFont="1" applyFill="1" applyBorder="1" applyAlignment="1">
      <alignment horizontal="right" wrapText="1"/>
    </xf>
    <xf numFmtId="9" fontId="2" fillId="0" borderId="1" xfId="0" applyNumberFormat="1" applyFont="1" applyBorder="1" applyAlignment="1">
      <alignment horizontal="right" wrapText="1"/>
    </xf>
    <xf numFmtId="4" fontId="14" fillId="12" borderId="1" xfId="0" applyNumberFormat="1" applyFont="1" applyFill="1" applyBorder="1" applyAlignment="1">
      <alignment horizontal="right" wrapText="1"/>
    </xf>
    <xf numFmtId="0" fontId="14" fillId="12" borderId="1" xfId="0" applyFont="1" applyFill="1" applyBorder="1" applyAlignment="1">
      <alignment horizontal="right" wrapText="1"/>
    </xf>
    <xf numFmtId="0" fontId="2" fillId="0" borderId="4" xfId="0" applyFont="1" applyBorder="1" applyAlignment="1">
      <alignment horizontal="justify" wrapText="1"/>
    </xf>
    <xf numFmtId="0" fontId="2" fillId="0" borderId="5" xfId="0" applyFont="1" applyBorder="1" applyAlignment="1">
      <alignment horizontal="right" wrapText="1"/>
    </xf>
    <xf numFmtId="0" fontId="1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left" wrapText="1"/>
    </xf>
    <xf numFmtId="0" fontId="2" fillId="0" borderId="4" xfId="0" applyFont="1" applyBorder="1" applyAlignment="1">
      <alignment horizontal="center" wrapText="1"/>
    </xf>
    <xf numFmtId="0" fontId="14" fillId="5" borderId="1" xfId="0" applyFont="1" applyFill="1" applyBorder="1" applyAlignment="1">
      <alignment horizontal="center" wrapText="1"/>
    </xf>
    <xf numFmtId="0" fontId="14" fillId="8" borderId="1" xfId="0" applyFont="1" applyFill="1" applyBorder="1" applyAlignment="1">
      <alignment horizontal="right" wrapText="1"/>
    </xf>
    <xf numFmtId="9" fontId="14" fillId="8" borderId="1" xfId="0" applyNumberFormat="1" applyFont="1" applyFill="1" applyBorder="1" applyAlignment="1">
      <alignment horizontal="right" wrapText="1"/>
    </xf>
    <xf numFmtId="4" fontId="14" fillId="8" borderId="1" xfId="0" applyNumberFormat="1" applyFont="1" applyFill="1" applyBorder="1" applyAlignment="1">
      <alignment horizontal="right" wrapText="1"/>
    </xf>
    <xf numFmtId="0" fontId="14" fillId="8" borderId="1" xfId="0" applyFont="1" applyFill="1" applyBorder="1" applyAlignment="1">
      <alignment horizontal="center" wrapText="1"/>
    </xf>
    <xf numFmtId="0" fontId="14" fillId="8" borderId="1" xfId="0" applyFont="1" applyFill="1" applyBorder="1" applyAlignment="1">
      <alignment horizontal="right" vertical="center" wrapText="1"/>
    </xf>
    <xf numFmtId="0" fontId="2" fillId="10" borderId="1" xfId="0" applyFont="1" applyFill="1" applyBorder="1" applyAlignment="1">
      <alignment horizontal="left" wrapText="1"/>
    </xf>
    <xf numFmtId="0" fontId="2" fillId="10" borderId="1" xfId="0" applyFont="1" applyFill="1" applyBorder="1" applyAlignment="1">
      <alignment horizontal="center" wrapText="1"/>
    </xf>
    <xf numFmtId="0" fontId="1" fillId="1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10" borderId="2" xfId="0" applyFont="1" applyFill="1" applyBorder="1" applyAlignment="1">
      <alignment horizontal="center"/>
    </xf>
    <xf numFmtId="0" fontId="2" fillId="10" borderId="2" xfId="0" applyFont="1" applyFill="1" applyBorder="1" applyAlignment="1">
      <alignment horizontal="center" wrapText="1"/>
    </xf>
    <xf numFmtId="0" fontId="14" fillId="8" borderId="1" xfId="0" applyFont="1" applyFill="1" applyBorder="1" applyAlignment="1">
      <alignment wrapText="1"/>
    </xf>
    <xf numFmtId="0" fontId="2" fillId="8" borderId="1" xfId="0" applyFont="1" applyFill="1" applyBorder="1" applyAlignment="1">
      <alignment horizontal="center" wrapText="1"/>
    </xf>
    <xf numFmtId="0" fontId="15" fillId="12" borderId="0" xfId="0" applyFont="1" applyFill="1" applyAlignment="1">
      <alignment horizontal="right"/>
    </xf>
    <xf numFmtId="9" fontId="16" fillId="10" borderId="1" xfId="0" applyNumberFormat="1" applyFont="1" applyFill="1" applyBorder="1" applyAlignment="1">
      <alignment horizontal="right"/>
    </xf>
    <xf numFmtId="0" fontId="16" fillId="10" borderId="1" xfId="0" applyFont="1" applyFill="1" applyBorder="1" applyAlignment="1"/>
    <xf numFmtId="9" fontId="16" fillId="0" borderId="1" xfId="0" applyNumberFormat="1" applyFont="1" applyBorder="1" applyAlignment="1">
      <alignment horizontal="right"/>
    </xf>
    <xf numFmtId="0" fontId="16" fillId="0" borderId="1" xfId="0" applyFont="1" applyBorder="1" applyAlignment="1"/>
    <xf numFmtId="0" fontId="16" fillId="0" borderId="1" xfId="0" applyFont="1" applyBorder="1" applyAlignment="1">
      <alignment horizontal="right"/>
    </xf>
    <xf numFmtId="0" fontId="6" fillId="9" borderId="1" xfId="0" applyFont="1" applyFill="1" applyBorder="1" applyAlignment="1"/>
    <xf numFmtId="0" fontId="6" fillId="9" borderId="1" xfId="0" applyFont="1" applyFill="1" applyBorder="1" applyAlignment="1">
      <alignment vertical="center"/>
    </xf>
    <xf numFmtId="0" fontId="6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/>
    <xf numFmtId="0" fontId="14" fillId="12" borderId="1" xfId="0" applyFont="1" applyFill="1" applyBorder="1" applyAlignment="1">
      <alignment horizontal="left"/>
    </xf>
    <xf numFmtId="0" fontId="2" fillId="12" borderId="1" xfId="0" applyFont="1" applyFill="1" applyBorder="1"/>
    <xf numFmtId="3" fontId="14" fillId="12" borderId="1" xfId="0" applyNumberFormat="1" applyFont="1" applyFill="1" applyBorder="1"/>
    <xf numFmtId="0" fontId="14" fillId="12" borderId="1" xfId="0" applyFont="1" applyFill="1" applyBorder="1"/>
    <xf numFmtId="0" fontId="14" fillId="8" borderId="1" xfId="0" applyFont="1" applyFill="1" applyBorder="1" applyAlignment="1">
      <alignment horizontal="left"/>
    </xf>
    <xf numFmtId="3" fontId="14" fillId="8" borderId="1" xfId="0" applyNumberFormat="1" applyFont="1" applyFill="1" applyBorder="1"/>
    <xf numFmtId="0" fontId="14" fillId="8" borderId="1" xfId="0" applyFont="1" applyFill="1" applyBorder="1"/>
    <xf numFmtId="0" fontId="14" fillId="5" borderId="1" xfId="0" applyFont="1" applyFill="1" applyBorder="1" applyAlignment="1">
      <alignment horizontal="left"/>
    </xf>
    <xf numFmtId="0" fontId="2" fillId="5" borderId="1" xfId="0" applyFont="1" applyFill="1" applyBorder="1" applyAlignment="1"/>
    <xf numFmtId="0" fontId="2" fillId="10" borderId="1" xfId="0" applyFont="1" applyFill="1" applyBorder="1" applyAlignment="1">
      <alignment horizontal="left"/>
    </xf>
    <xf numFmtId="0" fontId="2" fillId="10" borderId="1" xfId="0" applyFont="1" applyFill="1" applyBorder="1" applyAlignment="1">
      <alignment horizontal="right"/>
    </xf>
    <xf numFmtId="0" fontId="2" fillId="10" borderId="1" xfId="0" applyFont="1" applyFill="1" applyBorder="1" applyAlignment="1"/>
    <xf numFmtId="0" fontId="1" fillId="10" borderId="1" xfId="0" applyFont="1" applyFill="1" applyBorder="1" applyAlignment="1">
      <alignment horizontal="right"/>
    </xf>
    <xf numFmtId="9" fontId="2" fillId="10" borderId="1" xfId="0" applyNumberFormat="1" applyFont="1" applyFill="1" applyBorder="1"/>
    <xf numFmtId="0" fontId="14" fillId="5" borderId="1" xfId="0" applyFont="1" applyFill="1" applyBorder="1" applyAlignment="1"/>
    <xf numFmtId="0" fontId="14" fillId="5" borderId="1" xfId="0" applyFont="1" applyFill="1" applyBorder="1"/>
    <xf numFmtId="0" fontId="6" fillId="5" borderId="1" xfId="0" applyFont="1" applyFill="1" applyBorder="1" applyAlignment="1">
      <alignment horizontal="left" vertical="center"/>
    </xf>
    <xf numFmtId="9" fontId="14" fillId="5" borderId="1" xfId="0" applyNumberFormat="1" applyFont="1" applyFill="1" applyBorder="1"/>
    <xf numFmtId="0" fontId="2" fillId="10" borderId="1" xfId="0" applyFont="1" applyFill="1" applyBorder="1" applyAlignment="1">
      <alignment horizontal="justify"/>
    </xf>
    <xf numFmtId="14" fontId="14" fillId="5" borderId="1" xfId="0" applyNumberFormat="1" applyFont="1" applyFill="1" applyBorder="1" applyAlignment="1">
      <alignment horizontal="left"/>
    </xf>
    <xf numFmtId="0" fontId="1" fillId="10" borderId="1" xfId="0" applyFont="1" applyFill="1" applyBorder="1" applyAlignment="1">
      <alignment horizontal="right" vertical="center"/>
    </xf>
    <xf numFmtId="0" fontId="6" fillId="8" borderId="1" xfId="0" applyFont="1" applyFill="1" applyBorder="1" applyAlignment="1">
      <alignment horizontal="right" vertical="center"/>
    </xf>
    <xf numFmtId="16" fontId="14" fillId="8" borderId="1" xfId="0" applyNumberFormat="1" applyFont="1" applyFill="1" applyBorder="1" applyAlignment="1">
      <alignment horizontal="left"/>
    </xf>
    <xf numFmtId="3" fontId="6" fillId="8" borderId="1" xfId="0" applyNumberFormat="1" applyFont="1" applyFill="1" applyBorder="1" applyAlignment="1">
      <alignment horizontal="right"/>
    </xf>
    <xf numFmtId="9" fontId="2" fillId="8" borderId="1" xfId="0" applyNumberFormat="1" applyFont="1" applyFill="1" applyBorder="1"/>
    <xf numFmtId="9" fontId="2" fillId="5" borderId="1" xfId="0" applyNumberFormat="1" applyFont="1" applyFill="1" applyBorder="1"/>
    <xf numFmtId="0" fontId="2" fillId="8" borderId="1" xfId="0" applyFont="1" applyFill="1" applyBorder="1" applyAlignment="1">
      <alignment horizontal="left"/>
    </xf>
    <xf numFmtId="0" fontId="14" fillId="8" borderId="1" xfId="0" applyFont="1" applyFill="1" applyBorder="1" applyAlignment="1">
      <alignment horizontal="right"/>
    </xf>
    <xf numFmtId="0" fontId="1" fillId="5" borderId="1" xfId="0" applyFont="1" applyFill="1" applyBorder="1" applyAlignment="1">
      <alignment horizontal="left"/>
    </xf>
    <xf numFmtId="0" fontId="6" fillId="12" borderId="1" xfId="0" applyFont="1" applyFill="1" applyBorder="1" applyAlignment="1">
      <alignment horizontal="right" vertical="center"/>
    </xf>
    <xf numFmtId="0" fontId="6" fillId="9" borderId="1" xfId="0" applyFont="1" applyFill="1" applyBorder="1" applyAlignment="1">
      <alignment horizontal="center"/>
    </xf>
    <xf numFmtId="0" fontId="6" fillId="9" borderId="1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 wrapText="1"/>
    </xf>
    <xf numFmtId="0" fontId="6" fillId="7" borderId="1" xfId="0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 wrapText="1"/>
    </xf>
    <xf numFmtId="0" fontId="2" fillId="10" borderId="3" xfId="0" applyFont="1" applyFill="1" applyBorder="1" applyAlignment="1">
      <alignment horizontal="justify"/>
    </xf>
    <xf numFmtId="0" fontId="2" fillId="10" borderId="2" xfId="0" applyFont="1" applyFill="1" applyBorder="1" applyAlignment="1">
      <alignment horizontal="justify"/>
    </xf>
    <xf numFmtId="10" fontId="14" fillId="5" borderId="1" xfId="0" applyNumberFormat="1" applyFont="1" applyFill="1" applyBorder="1"/>
    <xf numFmtId="0" fontId="2" fillId="8" borderId="1" xfId="0" applyFont="1" applyFill="1" applyBorder="1" applyAlignment="1"/>
    <xf numFmtId="3" fontId="2" fillId="10" borderId="1" xfId="0" applyNumberFormat="1" applyFont="1" applyFill="1" applyBorder="1" applyAlignment="1"/>
    <xf numFmtId="0" fontId="2" fillId="10" borderId="1" xfId="0" applyFont="1" applyFill="1" applyBorder="1" applyAlignment="1">
      <alignment horizontal="center"/>
    </xf>
    <xf numFmtId="4" fontId="2" fillId="10" borderId="1" xfId="0" applyNumberFormat="1" applyFont="1" applyFill="1" applyBorder="1" applyAlignment="1"/>
    <xf numFmtId="0" fontId="2" fillId="10" borderId="0" xfId="0" applyFont="1" applyFill="1" applyAlignment="1"/>
    <xf numFmtId="0" fontId="14" fillId="5" borderId="1" xfId="0" applyFont="1" applyFill="1" applyBorder="1" applyAlignment="1">
      <alignment horizontal="justify"/>
    </xf>
    <xf numFmtId="0" fontId="14" fillId="8" borderId="1" xfId="0" applyFont="1" applyFill="1" applyBorder="1" applyAlignment="1"/>
    <xf numFmtId="0" fontId="3" fillId="7" borderId="1" xfId="0" applyFont="1" applyFill="1" applyBorder="1" applyAlignment="1"/>
    <xf numFmtId="10" fontId="2" fillId="10" borderId="1" xfId="0" applyNumberFormat="1" applyFont="1" applyFill="1" applyBorder="1" applyAlignment="1"/>
    <xf numFmtId="9" fontId="2" fillId="0" borderId="1" xfId="0" applyNumberFormat="1" applyFont="1" applyBorder="1" applyAlignment="1"/>
    <xf numFmtId="0" fontId="2" fillId="0" borderId="1" xfId="0" applyFont="1" applyBorder="1" applyAlignment="1"/>
    <xf numFmtId="10" fontId="2" fillId="0" borderId="1" xfId="0" applyNumberFormat="1" applyFont="1" applyBorder="1" applyAlignment="1"/>
    <xf numFmtId="0" fontId="2" fillId="0" borderId="1" xfId="0" applyFont="1" applyBorder="1"/>
    <xf numFmtId="0" fontId="14" fillId="12" borderId="1" xfId="0" applyFont="1" applyFill="1" applyBorder="1" applyAlignment="1">
      <alignment horizontal="left" vertical="center"/>
    </xf>
    <xf numFmtId="0" fontId="14" fillId="4" borderId="1" xfId="0" applyFont="1" applyFill="1" applyBorder="1" applyAlignment="1">
      <alignment horizontal="left" vertical="center"/>
    </xf>
    <xf numFmtId="0" fontId="14" fillId="10" borderId="1" xfId="0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justify" vertical="center"/>
    </xf>
    <xf numFmtId="9" fontId="2" fillId="0" borderId="1" xfId="0" applyNumberFormat="1" applyFont="1" applyBorder="1"/>
    <xf numFmtId="0" fontId="14" fillId="5" borderId="1" xfId="0" applyFont="1" applyFill="1" applyBorder="1" applyAlignment="1">
      <alignment horizontal="right" vertical="center"/>
    </xf>
    <xf numFmtId="0" fontId="14" fillId="5" borderId="1" xfId="0" applyFont="1" applyFill="1" applyBorder="1" applyAlignment="1">
      <alignment horizontal="right"/>
    </xf>
    <xf numFmtId="0" fontId="1" fillId="10" borderId="1" xfId="0" applyFont="1" applyFill="1" applyBorder="1" applyAlignment="1"/>
    <xf numFmtId="0" fontId="6" fillId="5" borderId="1" xfId="0" applyFont="1" applyFill="1" applyBorder="1" applyAlignment="1"/>
    <xf numFmtId="0" fontId="14" fillId="8" borderId="1" xfId="0" applyFont="1" applyFill="1" applyBorder="1" applyAlignment="1">
      <alignment horizontal="right" vertical="center"/>
    </xf>
    <xf numFmtId="0" fontId="6" fillId="8" borderId="1" xfId="0" applyFont="1" applyFill="1" applyBorder="1" applyAlignment="1"/>
    <xf numFmtId="0" fontId="14" fillId="4" borderId="1" xfId="0" applyFont="1" applyFill="1" applyBorder="1" applyAlignment="1">
      <alignment horizontal="left"/>
    </xf>
    <xf numFmtId="3" fontId="6" fillId="4" borderId="1" xfId="0" applyNumberFormat="1" applyFont="1" applyFill="1" applyBorder="1" applyAlignment="1"/>
    <xf numFmtId="0" fontId="14" fillId="5" borderId="5" xfId="0" applyFont="1" applyFill="1" applyBorder="1" applyAlignment="1">
      <alignment horizontal="right" wrapText="1"/>
    </xf>
    <xf numFmtId="0" fontId="14" fillId="9" borderId="1" xfId="0" applyFont="1" applyFill="1" applyBorder="1" applyAlignment="1">
      <alignment horizontal="left"/>
    </xf>
    <xf numFmtId="0" fontId="2" fillId="12" borderId="1" xfId="0" applyFont="1" applyFill="1" applyBorder="1" applyAlignment="1"/>
    <xf numFmtId="3" fontId="14" fillId="12" borderId="1" xfId="0" applyNumberFormat="1" applyFont="1" applyFill="1" applyBorder="1" applyAlignment="1"/>
    <xf numFmtId="0" fontId="14" fillId="12" borderId="1" xfId="0" applyFont="1" applyFill="1" applyBorder="1" applyAlignment="1"/>
    <xf numFmtId="3" fontId="14" fillId="8" borderId="1" xfId="0" applyNumberFormat="1" applyFont="1" applyFill="1" applyBorder="1" applyAlignment="1"/>
    <xf numFmtId="14" fontId="14" fillId="10" borderId="1" xfId="0" applyNumberFormat="1" applyFont="1" applyFill="1" applyBorder="1" applyAlignment="1">
      <alignment horizontal="left"/>
    </xf>
    <xf numFmtId="9" fontId="2" fillId="10" borderId="1" xfId="1" applyFont="1" applyFill="1" applyBorder="1" applyAlignment="1"/>
    <xf numFmtId="0" fontId="2" fillId="2" borderId="1" xfId="0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left"/>
    </xf>
    <xf numFmtId="9" fontId="14" fillId="5" borderId="1" xfId="0" applyNumberFormat="1" applyFont="1" applyFill="1" applyBorder="1" applyAlignment="1"/>
    <xf numFmtId="9" fontId="2" fillId="10" borderId="1" xfId="0" applyNumberFormat="1" applyFont="1" applyFill="1" applyBorder="1" applyAlignment="1"/>
    <xf numFmtId="0" fontId="2" fillId="2" borderId="1" xfId="0" applyFont="1" applyFill="1" applyBorder="1" applyAlignment="1">
      <alignment horizontal="justify"/>
    </xf>
    <xf numFmtId="10" fontId="14" fillId="5" borderId="1" xfId="0" applyNumberFormat="1" applyFont="1" applyFill="1" applyBorder="1" applyAlignment="1"/>
    <xf numFmtId="3" fontId="2" fillId="0" borderId="1" xfId="0" applyNumberFormat="1" applyFont="1" applyBorder="1" applyAlignment="1"/>
    <xf numFmtId="0" fontId="14" fillId="2" borderId="1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justify" wrapText="1"/>
    </xf>
    <xf numFmtId="0" fontId="2" fillId="9" borderId="1" xfId="0" applyFont="1" applyFill="1" applyBorder="1" applyAlignment="1"/>
    <xf numFmtId="0" fontId="14" fillId="10" borderId="1" xfId="0" applyFont="1" applyFill="1" applyBorder="1" applyAlignment="1">
      <alignment horizontal="left" wrapText="1"/>
    </xf>
    <xf numFmtId="0" fontId="7" fillId="12" borderId="16" xfId="0" applyFont="1" applyFill="1" applyBorder="1" applyAlignment="1">
      <alignment horizontal="center" vertical="center" wrapText="1"/>
    </xf>
    <xf numFmtId="0" fontId="7" fillId="12" borderId="7" xfId="0" applyFont="1" applyFill="1" applyBorder="1" applyAlignment="1">
      <alignment horizontal="center" wrapText="1"/>
    </xf>
    <xf numFmtId="1" fontId="14" fillId="5" borderId="1" xfId="0" applyNumberFormat="1" applyFont="1" applyFill="1" applyBorder="1"/>
    <xf numFmtId="0" fontId="7" fillId="12" borderId="14" xfId="0" applyFont="1" applyFill="1" applyBorder="1" applyAlignment="1">
      <alignment horizontal="center" wrapText="1"/>
    </xf>
    <xf numFmtId="0" fontId="7" fillId="12" borderId="16" xfId="0" applyFont="1" applyFill="1" applyBorder="1" applyAlignment="1">
      <alignment horizontal="center" wrapText="1"/>
    </xf>
    <xf numFmtId="0" fontId="14" fillId="4" borderId="1" xfId="0" applyFont="1" applyFill="1" applyBorder="1" applyAlignment="1">
      <alignment horizontal="left" wrapText="1"/>
    </xf>
    <xf numFmtId="0" fontId="14" fillId="10" borderId="1" xfId="0" applyFont="1" applyFill="1" applyBorder="1" applyAlignment="1">
      <alignment horizontal="justify" wrapText="1"/>
    </xf>
    <xf numFmtId="3" fontId="2" fillId="0" borderId="1" xfId="0" applyNumberFormat="1" applyFont="1" applyFill="1" applyBorder="1" applyAlignment="1"/>
    <xf numFmtId="0" fontId="14" fillId="5" borderId="1" xfId="0" applyFont="1" applyFill="1" applyBorder="1" applyAlignment="1">
      <alignment horizontal="left" wrapText="1"/>
    </xf>
    <xf numFmtId="1" fontId="14" fillId="5" borderId="1" xfId="0" applyNumberFormat="1" applyFont="1" applyFill="1" applyBorder="1" applyAlignment="1"/>
    <xf numFmtId="0" fontId="14" fillId="4" borderId="1" xfId="0" applyFont="1" applyFill="1" applyBorder="1" applyAlignment="1">
      <alignment horizontal="justify"/>
    </xf>
    <xf numFmtId="0" fontId="2" fillId="0" borderId="1" xfId="0" applyFont="1" applyBorder="1" applyAlignment="1">
      <alignment horizontal="center"/>
    </xf>
    <xf numFmtId="0" fontId="14" fillId="12" borderId="1" xfId="0" applyFont="1" applyFill="1" applyBorder="1" applyAlignment="1">
      <alignment horizontal="right"/>
    </xf>
    <xf numFmtId="9" fontId="2" fillId="0" borderId="1" xfId="0" applyNumberFormat="1" applyFont="1" applyBorder="1" applyAlignment="1">
      <alignment horizontal="right"/>
    </xf>
    <xf numFmtId="10" fontId="2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justify" wrapText="1"/>
    </xf>
    <xf numFmtId="10" fontId="14" fillId="12" borderId="1" xfId="0" applyNumberFormat="1" applyFont="1" applyFill="1" applyBorder="1"/>
    <xf numFmtId="10" fontId="14" fillId="8" borderId="1" xfId="0" applyNumberFormat="1" applyFont="1" applyFill="1" applyBorder="1"/>
    <xf numFmtId="10" fontId="14" fillId="5" borderId="1" xfId="0" applyNumberFormat="1" applyFont="1" applyFill="1" applyBorder="1" applyAlignment="1">
      <alignment horizontal="right"/>
    </xf>
    <xf numFmtId="0" fontId="2" fillId="5" borderId="1" xfId="0" applyFont="1" applyFill="1" applyBorder="1" applyAlignment="1">
      <alignment horizontal="right"/>
    </xf>
    <xf numFmtId="0" fontId="6" fillId="5" borderId="1" xfId="0" applyFont="1" applyFill="1" applyBorder="1" applyAlignment="1">
      <alignment horizontal="right"/>
    </xf>
    <xf numFmtId="3" fontId="6" fillId="4" borderId="1" xfId="0" applyNumberFormat="1" applyFont="1" applyFill="1" applyBorder="1" applyAlignment="1">
      <alignment horizontal="right"/>
    </xf>
    <xf numFmtId="0" fontId="6" fillId="5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/>
    <xf numFmtId="10" fontId="2" fillId="0" borderId="1" xfId="0" applyNumberFormat="1" applyFont="1" applyBorder="1"/>
    <xf numFmtId="9" fontId="14" fillId="5" borderId="1" xfId="0" applyNumberFormat="1" applyFont="1" applyFill="1" applyBorder="1" applyAlignment="1">
      <alignment horizontal="right"/>
    </xf>
    <xf numFmtId="0" fontId="14" fillId="5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right"/>
    </xf>
    <xf numFmtId="9" fontId="14" fillId="8" borderId="1" xfId="0" applyNumberFormat="1" applyFont="1" applyFill="1" applyBorder="1"/>
    <xf numFmtId="9" fontId="14" fillId="8" borderId="1" xfId="0" applyNumberFormat="1" applyFont="1" applyFill="1" applyBorder="1" applyAlignment="1">
      <alignment horizontal="right"/>
    </xf>
    <xf numFmtId="0" fontId="2" fillId="0" borderId="1" xfId="0" applyFont="1" applyFill="1" applyBorder="1"/>
    <xf numFmtId="0" fontId="2" fillId="5" borderId="1" xfId="0" applyFont="1" applyFill="1" applyBorder="1" applyAlignment="1">
      <alignment horizontal="center"/>
    </xf>
    <xf numFmtId="0" fontId="14" fillId="12" borderId="1" xfId="0" applyFont="1" applyFill="1" applyBorder="1" applyAlignment="1">
      <alignment horizontal="right" vertical="center"/>
    </xf>
    <xf numFmtId="0" fontId="14" fillId="8" borderId="1" xfId="0" applyFont="1" applyFill="1" applyBorder="1" applyAlignment="1">
      <alignment horizontal="left" wrapText="1"/>
    </xf>
    <xf numFmtId="0" fontId="2" fillId="0" borderId="1" xfId="0" applyFont="1" applyFill="1" applyBorder="1" applyAlignment="1"/>
    <xf numFmtId="0" fontId="2" fillId="8" borderId="1" xfId="0" applyFont="1" applyFill="1" applyBorder="1" applyAlignment="1">
      <alignment horizontal="right" wrapText="1"/>
    </xf>
    <xf numFmtId="0" fontId="6" fillId="7" borderId="4" xfId="0" applyFont="1" applyFill="1" applyBorder="1" applyAlignment="1">
      <alignment horizontal="center" wrapText="1"/>
    </xf>
    <xf numFmtId="0" fontId="6" fillId="7" borderId="5" xfId="0" applyFont="1" applyFill="1" applyBorder="1" applyAlignment="1">
      <alignment horizontal="center" wrapText="1"/>
    </xf>
    <xf numFmtId="0" fontId="6" fillId="7" borderId="1" xfId="0" applyFont="1" applyFill="1" applyBorder="1" applyAlignment="1"/>
    <xf numFmtId="0" fontId="6" fillId="7" borderId="4" xfId="0" applyFont="1" applyFill="1" applyBorder="1" applyAlignment="1">
      <alignment horizontal="center"/>
    </xf>
    <xf numFmtId="0" fontId="6" fillId="7" borderId="5" xfId="0" applyFont="1" applyFill="1" applyBorder="1" applyAlignment="1">
      <alignment horizontal="center"/>
    </xf>
    <xf numFmtId="10" fontId="14" fillId="12" borderId="1" xfId="0" applyNumberFormat="1" applyFont="1" applyFill="1" applyBorder="1" applyAlignment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justify"/>
    </xf>
    <xf numFmtId="9" fontId="2" fillId="0" borderId="1" xfId="0" applyNumberFormat="1" applyFont="1" applyFill="1" applyBorder="1" applyAlignment="1"/>
    <xf numFmtId="10" fontId="14" fillId="8" borderId="1" xfId="0" applyNumberFormat="1" applyFont="1" applyFill="1" applyBorder="1" applyAlignment="1"/>
    <xf numFmtId="0" fontId="2" fillId="0" borderId="1" xfId="0" applyFont="1" applyFill="1" applyBorder="1" applyAlignment="1">
      <alignment horizontal="right"/>
    </xf>
    <xf numFmtId="0" fontId="14" fillId="10" borderId="1" xfId="0" applyFont="1" applyFill="1" applyBorder="1" applyAlignment="1">
      <alignment horizontal="left"/>
    </xf>
    <xf numFmtId="9" fontId="2" fillId="10" borderId="1" xfId="0" applyNumberFormat="1" applyFont="1" applyFill="1" applyBorder="1" applyAlignment="1">
      <alignment horizontal="right"/>
    </xf>
    <xf numFmtId="0" fontId="6" fillId="8" borderId="1" xfId="0" applyFont="1" applyFill="1" applyBorder="1" applyAlignment="1">
      <alignment horizontal="right"/>
    </xf>
    <xf numFmtId="0" fontId="6" fillId="12" borderId="1" xfId="0" applyFont="1" applyFill="1" applyBorder="1" applyAlignment="1">
      <alignment horizontal="right"/>
    </xf>
    <xf numFmtId="0" fontId="7" fillId="12" borderId="7" xfId="0" applyFont="1" applyFill="1" applyBorder="1" applyAlignment="1">
      <alignment horizontal="center" wrapText="1"/>
    </xf>
    <xf numFmtId="0" fontId="7" fillId="12" borderId="2" xfId="0" applyFont="1" applyFill="1" applyBorder="1" applyAlignment="1">
      <alignment horizontal="center" wrapText="1"/>
    </xf>
    <xf numFmtId="0" fontId="7" fillId="12" borderId="1" xfId="0" applyFont="1" applyFill="1" applyBorder="1" applyAlignment="1">
      <alignment horizontal="center" wrapText="1"/>
    </xf>
    <xf numFmtId="3" fontId="2" fillId="0" borderId="1" xfId="0" applyNumberFormat="1" applyFont="1" applyBorder="1" applyAlignment="1">
      <alignment horizontal="right" wrapText="1"/>
    </xf>
    <xf numFmtId="0" fontId="0" fillId="0" borderId="0" xfId="0" applyAlignment="1"/>
    <xf numFmtId="0" fontId="14" fillId="8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justify" vertical="center"/>
    </xf>
    <xf numFmtId="9" fontId="2" fillId="0" borderId="1" xfId="0" applyNumberFormat="1" applyFont="1" applyFill="1" applyBorder="1"/>
    <xf numFmtId="0" fontId="2" fillId="7" borderId="1" xfId="0" applyFont="1" applyFill="1" applyBorder="1"/>
    <xf numFmtId="0" fontId="6" fillId="7" borderId="1" xfId="0" applyFont="1" applyFill="1" applyBorder="1" applyAlignment="1">
      <alignment horizontal="right" vertical="center"/>
    </xf>
    <xf numFmtId="0" fontId="2" fillId="0" borderId="0" xfId="0" applyFont="1"/>
    <xf numFmtId="14" fontId="2" fillId="0" borderId="1" xfId="0" applyNumberFormat="1" applyFont="1" applyFill="1" applyBorder="1" applyAlignment="1">
      <alignment horizontal="left"/>
    </xf>
    <xf numFmtId="0" fontId="14" fillId="3" borderId="1" xfId="0" applyFont="1" applyFill="1" applyBorder="1" applyAlignment="1">
      <alignment horizontal="left"/>
    </xf>
    <xf numFmtId="0" fontId="7" fillId="12" borderId="1" xfId="0" applyFont="1" applyFill="1" applyBorder="1" applyAlignment="1">
      <alignment wrapText="1"/>
    </xf>
    <xf numFmtId="0" fontId="14" fillId="5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3" fontId="2" fillId="10" borderId="1" xfId="0" applyNumberFormat="1" applyFont="1" applyFill="1" applyBorder="1" applyAlignment="1">
      <alignment horizontal="right"/>
    </xf>
    <xf numFmtId="4" fontId="2" fillId="10" borderId="1" xfId="0" applyNumberFormat="1" applyFont="1" applyFill="1" applyBorder="1" applyAlignment="1">
      <alignment horizontal="right"/>
    </xf>
    <xf numFmtId="0" fontId="14" fillId="0" borderId="1" xfId="0" applyFont="1" applyBorder="1"/>
    <xf numFmtId="3" fontId="14" fillId="12" borderId="1" xfId="0" applyNumberFormat="1" applyFont="1" applyFill="1" applyBorder="1" applyAlignment="1">
      <alignment horizontal="right"/>
    </xf>
    <xf numFmtId="10" fontId="14" fillId="12" borderId="1" xfId="0" applyNumberFormat="1" applyFont="1" applyFill="1" applyBorder="1" applyAlignment="1">
      <alignment horizontal="right"/>
    </xf>
    <xf numFmtId="0" fontId="7" fillId="12" borderId="17" xfId="0" applyFont="1" applyFill="1" applyBorder="1" applyAlignment="1">
      <alignment horizontal="center" wrapText="1"/>
    </xf>
    <xf numFmtId="0" fontId="7" fillId="11" borderId="14" xfId="0" applyFont="1" applyFill="1" applyBorder="1" applyAlignment="1">
      <alignment horizontal="center" vertical="center" wrapText="1"/>
    </xf>
    <xf numFmtId="0" fontId="7" fillId="11" borderId="16" xfId="0" applyFont="1" applyFill="1" applyBorder="1" applyAlignment="1">
      <alignment horizontal="center" vertical="center" wrapText="1"/>
    </xf>
    <xf numFmtId="0" fontId="7" fillId="11" borderId="7" xfId="0" applyFont="1" applyFill="1" applyBorder="1" applyAlignment="1">
      <alignment horizontal="center" wrapText="1"/>
    </xf>
    <xf numFmtId="0" fontId="7" fillId="11" borderId="17" xfId="0" applyFont="1" applyFill="1" applyBorder="1" applyAlignment="1">
      <alignment wrapText="1"/>
    </xf>
    <xf numFmtId="0" fontId="14" fillId="8" borderId="1" xfId="0" applyFont="1" applyFill="1" applyBorder="1" applyAlignment="1">
      <alignment horizontal="justify" wrapText="1"/>
    </xf>
    <xf numFmtId="0" fontId="14" fillId="5" borderId="7" xfId="0" applyFont="1" applyFill="1" applyBorder="1" applyAlignment="1">
      <alignment horizontal="justify" wrapText="1"/>
    </xf>
    <xf numFmtId="0" fontId="2" fillId="10" borderId="4" xfId="0" applyFont="1" applyFill="1" applyBorder="1" applyAlignment="1"/>
    <xf numFmtId="0" fontId="14" fillId="5" borderId="1" xfId="0" applyFont="1" applyFill="1" applyBorder="1" applyAlignment="1">
      <alignment horizontal="justify" wrapText="1"/>
    </xf>
    <xf numFmtId="3" fontId="2" fillId="10" borderId="4" xfId="0" applyNumberFormat="1" applyFont="1" applyFill="1" applyBorder="1" applyAlignment="1"/>
    <xf numFmtId="4" fontId="2" fillId="10" borderId="4" xfId="0" applyNumberFormat="1" applyFont="1" applyFill="1" applyBorder="1" applyAlignment="1"/>
    <xf numFmtId="0" fontId="14" fillId="8" borderId="1" xfId="0" applyFont="1" applyFill="1" applyBorder="1" applyAlignment="1">
      <alignment horizontal="justify"/>
    </xf>
    <xf numFmtId="0" fontId="2" fillId="8" borderId="4" xfId="0" applyFont="1" applyFill="1" applyBorder="1" applyAlignment="1"/>
    <xf numFmtId="0" fontId="14" fillId="6" borderId="1" xfId="0" applyFont="1" applyFill="1" applyBorder="1" applyAlignment="1">
      <alignment horizontal="left"/>
    </xf>
    <xf numFmtId="0" fontId="14" fillId="6" borderId="1" xfId="0" applyFont="1" applyFill="1" applyBorder="1" applyAlignment="1">
      <alignment horizontal="right"/>
    </xf>
    <xf numFmtId="0" fontId="2" fillId="6" borderId="1" xfId="0" applyFont="1" applyFill="1" applyBorder="1" applyAlignment="1"/>
    <xf numFmtId="0" fontId="14" fillId="6" borderId="1" xfId="0" applyFont="1" applyFill="1" applyBorder="1" applyAlignment="1"/>
    <xf numFmtId="4" fontId="14" fillId="5" borderId="1" xfId="0" applyNumberFormat="1" applyFont="1" applyFill="1" applyBorder="1" applyAlignment="1"/>
    <xf numFmtId="0" fontId="2" fillId="8" borderId="1" xfId="0" applyFont="1" applyFill="1" applyBorder="1" applyAlignment="1">
      <alignment horizontal="right"/>
    </xf>
    <xf numFmtId="0" fontId="14" fillId="12" borderId="4" xfId="0" applyFont="1" applyFill="1" applyBorder="1" applyAlignment="1">
      <alignment horizontal="left" vertical="center"/>
    </xf>
    <xf numFmtId="0" fontId="14" fillId="12" borderId="6" xfId="0" applyFont="1" applyFill="1" applyBorder="1" applyAlignment="1">
      <alignment horizontal="left" vertical="center"/>
    </xf>
    <xf numFmtId="0" fontId="14" fillId="12" borderId="5" xfId="0" applyFont="1" applyFill="1" applyBorder="1" applyAlignment="1">
      <alignment horizontal="left" vertical="center"/>
    </xf>
    <xf numFmtId="0" fontId="6" fillId="8" borderId="4" xfId="0" applyFont="1" applyFill="1" applyBorder="1" applyAlignment="1">
      <alignment horizontal="left" wrapText="1"/>
    </xf>
    <xf numFmtId="0" fontId="6" fillId="8" borderId="6" xfId="0" applyFont="1" applyFill="1" applyBorder="1" applyAlignment="1">
      <alignment horizontal="left" wrapText="1"/>
    </xf>
    <xf numFmtId="0" fontId="6" fillId="8" borderId="5" xfId="0" applyFont="1" applyFill="1" applyBorder="1" applyAlignment="1">
      <alignment horizontal="left" wrapText="1"/>
    </xf>
    <xf numFmtId="0" fontId="14" fillId="8" borderId="4" xfId="0" applyFont="1" applyFill="1" applyBorder="1" applyAlignment="1">
      <alignment horizontal="left" wrapText="1"/>
    </xf>
    <xf numFmtId="0" fontId="14" fillId="8" borderId="6" xfId="0" applyFont="1" applyFill="1" applyBorder="1" applyAlignment="1">
      <alignment horizontal="left" wrapText="1"/>
    </xf>
    <xf numFmtId="0" fontId="14" fillId="8" borderId="5" xfId="0" applyFont="1" applyFill="1" applyBorder="1" applyAlignment="1">
      <alignment horizontal="left" wrapText="1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10" fontId="16" fillId="10" borderId="2" xfId="0" applyNumberFormat="1" applyFont="1" applyFill="1" applyBorder="1" applyAlignment="1">
      <alignment horizontal="right"/>
    </xf>
    <xf numFmtId="0" fontId="16" fillId="10" borderId="3" xfId="0" applyFont="1" applyFill="1" applyBorder="1" applyAlignment="1">
      <alignment horizontal="right"/>
    </xf>
    <xf numFmtId="0" fontId="16" fillId="10" borderId="2" xfId="0" applyFont="1" applyFill="1" applyBorder="1" applyAlignment="1">
      <alignment horizontal="right"/>
    </xf>
    <xf numFmtId="9" fontId="16" fillId="0" borderId="2" xfId="0" applyNumberFormat="1" applyFont="1" applyBorder="1" applyAlignment="1">
      <alignment horizontal="right"/>
    </xf>
    <xf numFmtId="0" fontId="16" fillId="0" borderId="3" xfId="0" applyFont="1" applyBorder="1" applyAlignment="1">
      <alignment horizontal="right"/>
    </xf>
    <xf numFmtId="0" fontId="1" fillId="10" borderId="2" xfId="0" applyFont="1" applyFill="1" applyBorder="1" applyAlignment="1">
      <alignment horizontal="left" wrapText="1"/>
    </xf>
    <xf numFmtId="0" fontId="1" fillId="10" borderId="7" xfId="0" applyFont="1" applyFill="1" applyBorder="1" applyAlignment="1">
      <alignment horizontal="left" wrapText="1"/>
    </xf>
    <xf numFmtId="0" fontId="1" fillId="10" borderId="3" xfId="0" applyFont="1" applyFill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10" borderId="2" xfId="0" applyFont="1" applyFill="1" applyBorder="1" applyAlignment="1">
      <alignment horizontal="left" wrapText="1"/>
    </xf>
    <xf numFmtId="0" fontId="2" fillId="10" borderId="3" xfId="0" applyFont="1" applyFill="1" applyBorder="1" applyAlignment="1">
      <alignment horizontal="left" wrapText="1"/>
    </xf>
    <xf numFmtId="0" fontId="2" fillId="10" borderId="2" xfId="0" applyFont="1" applyFill="1" applyBorder="1" applyAlignment="1">
      <alignment horizontal="right" wrapText="1"/>
    </xf>
    <xf numFmtId="0" fontId="2" fillId="10" borderId="3" xfId="0" applyFont="1" applyFill="1" applyBorder="1" applyAlignment="1">
      <alignment horizontal="right" wrapText="1"/>
    </xf>
    <xf numFmtId="0" fontId="2" fillId="10" borderId="2" xfId="0" applyFont="1" applyFill="1" applyBorder="1" applyAlignment="1">
      <alignment horizontal="justify" wrapText="1"/>
    </xf>
    <xf numFmtId="0" fontId="2" fillId="10" borderId="3" xfId="0" applyFont="1" applyFill="1" applyBorder="1" applyAlignment="1">
      <alignment horizontal="justify" wrapText="1"/>
    </xf>
    <xf numFmtId="0" fontId="2" fillId="10" borderId="2" xfId="0" applyFont="1" applyFill="1" applyBorder="1" applyAlignment="1">
      <alignment wrapText="1"/>
    </xf>
    <xf numFmtId="0" fontId="2" fillId="10" borderId="3" xfId="0" applyFont="1" applyFill="1" applyBorder="1" applyAlignment="1">
      <alignment wrapText="1"/>
    </xf>
    <xf numFmtId="0" fontId="14" fillId="5" borderId="4" xfId="0" applyFont="1" applyFill="1" applyBorder="1" applyAlignment="1">
      <alignment horizontal="left" wrapText="1"/>
    </xf>
    <xf numFmtId="0" fontId="14" fillId="5" borderId="5" xfId="0" applyFont="1" applyFill="1" applyBorder="1" applyAlignment="1">
      <alignment horizontal="left" wrapText="1"/>
    </xf>
    <xf numFmtId="0" fontId="14" fillId="5" borderId="4" xfId="0" applyFont="1" applyFill="1" applyBorder="1" applyAlignment="1">
      <alignment horizontal="left"/>
    </xf>
    <xf numFmtId="0" fontId="14" fillId="5" borderId="5" xfId="0" applyFont="1" applyFill="1" applyBorder="1" applyAlignment="1">
      <alignment horizontal="left"/>
    </xf>
    <xf numFmtId="0" fontId="14" fillId="8" borderId="4" xfId="0" applyFont="1" applyFill="1" applyBorder="1" applyAlignment="1">
      <alignment horizontal="right" vertical="center"/>
    </xf>
    <xf numFmtId="0" fontId="14" fillId="8" borderId="5" xfId="0" applyFont="1" applyFill="1" applyBorder="1" applyAlignment="1">
      <alignment horizontal="right" vertical="center"/>
    </xf>
    <xf numFmtId="0" fontId="14" fillId="12" borderId="4" xfId="0" applyFont="1" applyFill="1" applyBorder="1" applyAlignment="1">
      <alignment horizontal="right" vertical="center"/>
    </xf>
    <xf numFmtId="0" fontId="14" fillId="12" borderId="5" xfId="0" applyFont="1" applyFill="1" applyBorder="1" applyAlignment="1">
      <alignment horizontal="right" vertical="center"/>
    </xf>
    <xf numFmtId="0" fontId="14" fillId="5" borderId="4" xfId="0" applyFont="1" applyFill="1" applyBorder="1" applyAlignment="1">
      <alignment horizontal="left" vertical="center"/>
    </xf>
    <xf numFmtId="0" fontId="14" fillId="5" borderId="5" xfId="0" applyFont="1" applyFill="1" applyBorder="1" applyAlignment="1">
      <alignment horizontal="left" vertical="center"/>
    </xf>
    <xf numFmtId="0" fontId="14" fillId="8" borderId="4" xfId="0" applyFont="1" applyFill="1" applyBorder="1" applyAlignment="1">
      <alignment horizontal="right"/>
    </xf>
    <xf numFmtId="0" fontId="14" fillId="8" borderId="5" xfId="0" applyFont="1" applyFill="1" applyBorder="1" applyAlignment="1">
      <alignment horizontal="right"/>
    </xf>
    <xf numFmtId="0" fontId="14" fillId="12" borderId="4" xfId="0" applyFont="1" applyFill="1" applyBorder="1" applyAlignment="1">
      <alignment horizontal="left" wrapText="1"/>
    </xf>
    <xf numFmtId="0" fontId="14" fillId="12" borderId="6" xfId="0" applyFont="1" applyFill="1" applyBorder="1" applyAlignment="1">
      <alignment horizontal="left" wrapText="1"/>
    </xf>
    <xf numFmtId="0" fontId="14" fillId="12" borderId="5" xfId="0" applyFont="1" applyFill="1" applyBorder="1" applyAlignment="1">
      <alignment horizontal="left" wrapText="1"/>
    </xf>
    <xf numFmtId="0" fontId="14" fillId="5" borderId="4" xfId="0" applyFont="1" applyFill="1" applyBorder="1" applyAlignment="1">
      <alignment horizontal="left" vertical="center" wrapText="1"/>
    </xf>
    <xf numFmtId="0" fontId="14" fillId="5" borderId="5" xfId="0" applyFont="1" applyFill="1" applyBorder="1" applyAlignment="1">
      <alignment horizontal="left" vertical="center" wrapText="1"/>
    </xf>
    <xf numFmtId="0" fontId="7" fillId="11" borderId="10" xfId="0" applyFont="1" applyFill="1" applyBorder="1" applyAlignment="1">
      <alignment horizontal="center" vertical="center" wrapText="1"/>
    </xf>
    <xf numFmtId="0" fontId="7" fillId="11" borderId="12" xfId="0" applyFont="1" applyFill="1" applyBorder="1" applyAlignment="1">
      <alignment horizontal="center" vertical="center" wrapText="1"/>
    </xf>
    <xf numFmtId="0" fontId="7" fillId="11" borderId="15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3" fillId="11" borderId="14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wrapText="1"/>
    </xf>
    <xf numFmtId="0" fontId="7" fillId="11" borderId="14" xfId="0" applyFont="1" applyFill="1" applyBorder="1" applyAlignment="1">
      <alignment horizontal="center" vertical="center" wrapText="1"/>
    </xf>
    <xf numFmtId="0" fontId="7" fillId="11" borderId="8" xfId="0" applyFont="1" applyFill="1" applyBorder="1" applyAlignment="1">
      <alignment horizontal="center" vertical="center"/>
    </xf>
    <xf numFmtId="0" fontId="7" fillId="11" borderId="11" xfId="0" applyFont="1" applyFill="1" applyBorder="1" applyAlignment="1">
      <alignment horizontal="center" vertical="center"/>
    </xf>
    <xf numFmtId="0" fontId="7" fillId="11" borderId="13" xfId="0" applyFont="1" applyFill="1" applyBorder="1" applyAlignment="1">
      <alignment horizontal="center" vertical="center"/>
    </xf>
    <xf numFmtId="0" fontId="7" fillId="11" borderId="9" xfId="0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" xfId="0" applyFont="1" applyBorder="1" applyAlignment="1">
      <alignment wrapText="1"/>
    </xf>
    <xf numFmtId="0" fontId="2" fillId="0" borderId="7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justify" wrapText="1"/>
    </xf>
    <xf numFmtId="0" fontId="2" fillId="0" borderId="7" xfId="0" applyFont="1" applyBorder="1" applyAlignment="1">
      <alignment horizontal="justify" wrapText="1"/>
    </xf>
    <xf numFmtId="0" fontId="2" fillId="0" borderId="3" xfId="0" applyFont="1" applyBorder="1" applyAlignment="1">
      <alignment horizontal="justify" wrapText="1"/>
    </xf>
    <xf numFmtId="0" fontId="1" fillId="0" borderId="1" xfId="0" applyFont="1" applyBorder="1" applyAlignment="1">
      <alignment horizontal="justify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4" fillId="12" borderId="4" xfId="0" applyFont="1" applyFill="1" applyBorder="1" applyAlignment="1">
      <alignment horizontal="left" vertical="center" wrapText="1"/>
    </xf>
    <xf numFmtId="0" fontId="14" fillId="12" borderId="6" xfId="0" applyFont="1" applyFill="1" applyBorder="1" applyAlignment="1">
      <alignment horizontal="left" vertical="center" wrapText="1"/>
    </xf>
    <xf numFmtId="0" fontId="14" fillId="12" borderId="5" xfId="0" applyFont="1" applyFill="1" applyBorder="1" applyAlignment="1">
      <alignment horizontal="left" vertical="center" wrapText="1"/>
    </xf>
    <xf numFmtId="0" fontId="14" fillId="8" borderId="4" xfId="0" applyFont="1" applyFill="1" applyBorder="1" applyAlignment="1">
      <alignment horizontal="left"/>
    </xf>
    <xf numFmtId="0" fontId="14" fillId="8" borderId="6" xfId="0" applyFont="1" applyFill="1" applyBorder="1" applyAlignment="1">
      <alignment horizontal="left"/>
    </xf>
    <xf numFmtId="0" fontId="14" fillId="8" borderId="5" xfId="0" applyFont="1" applyFill="1" applyBorder="1" applyAlignment="1">
      <alignment horizontal="left"/>
    </xf>
    <xf numFmtId="0" fontId="2" fillId="0" borderId="1" xfId="0" applyFont="1" applyBorder="1" applyAlignment="1">
      <alignment wrapText="1"/>
    </xf>
    <xf numFmtId="0" fontId="14" fillId="9" borderId="4" xfId="0" applyFont="1" applyFill="1" applyBorder="1" applyAlignment="1">
      <alignment horizontal="right"/>
    </xf>
    <xf numFmtId="0" fontId="14" fillId="9" borderId="6" xfId="0" applyFont="1" applyFill="1" applyBorder="1" applyAlignment="1">
      <alignment horizontal="right"/>
    </xf>
    <xf numFmtId="0" fontId="14" fillId="9" borderId="5" xfId="0" applyFont="1" applyFill="1" applyBorder="1" applyAlignment="1">
      <alignment horizontal="right"/>
    </xf>
    <xf numFmtId="0" fontId="14" fillId="4" borderId="4" xfId="0" applyFont="1" applyFill="1" applyBorder="1" applyAlignment="1">
      <alignment horizontal="left"/>
    </xf>
    <xf numFmtId="0" fontId="14" fillId="4" borderId="6" xfId="0" applyFont="1" applyFill="1" applyBorder="1" applyAlignment="1">
      <alignment horizontal="left"/>
    </xf>
    <xf numFmtId="0" fontId="14" fillId="4" borderId="5" xfId="0" applyFont="1" applyFill="1" applyBorder="1" applyAlignment="1">
      <alignment horizontal="left"/>
    </xf>
    <xf numFmtId="0" fontId="14" fillId="8" borderId="6" xfId="0" applyFont="1" applyFill="1" applyBorder="1" applyAlignment="1">
      <alignment horizontal="right"/>
    </xf>
    <xf numFmtId="0" fontId="14" fillId="5" borderId="6" xfId="0" applyFont="1" applyFill="1" applyBorder="1" applyAlignment="1">
      <alignment horizontal="left" wrapText="1"/>
    </xf>
    <xf numFmtId="0" fontId="4" fillId="0" borderId="23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7" fillId="12" borderId="10" xfId="0" applyFont="1" applyFill="1" applyBorder="1" applyAlignment="1">
      <alignment horizontal="center" wrapText="1"/>
    </xf>
    <xf numFmtId="0" fontId="7" fillId="12" borderId="12" xfId="0" applyFont="1" applyFill="1" applyBorder="1" applyAlignment="1">
      <alignment horizontal="center" wrapText="1"/>
    </xf>
    <xf numFmtId="0" fontId="7" fillId="12" borderId="15" xfId="0" applyFont="1" applyFill="1" applyBorder="1" applyAlignment="1">
      <alignment horizontal="center" wrapText="1"/>
    </xf>
    <xf numFmtId="0" fontId="7" fillId="12" borderId="1" xfId="0" applyFont="1" applyFill="1" applyBorder="1" applyAlignment="1">
      <alignment horizontal="center" wrapText="1"/>
    </xf>
    <xf numFmtId="0" fontId="3" fillId="12" borderId="14" xfId="0" applyFont="1" applyFill="1" applyBorder="1" applyAlignment="1">
      <alignment horizontal="center" wrapText="1"/>
    </xf>
    <xf numFmtId="0" fontId="7" fillId="12" borderId="14" xfId="0" applyFont="1" applyFill="1" applyBorder="1" applyAlignment="1">
      <alignment horizontal="center" wrapText="1"/>
    </xf>
    <xf numFmtId="0" fontId="3" fillId="12" borderId="8" xfId="0" applyFont="1" applyFill="1" applyBorder="1" applyAlignment="1">
      <alignment horizontal="center"/>
    </xf>
    <xf numFmtId="0" fontId="3" fillId="12" borderId="1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/>
    </xf>
    <xf numFmtId="0" fontId="7" fillId="12" borderId="9" xfId="0" applyFont="1" applyFill="1" applyBorder="1" applyAlignment="1">
      <alignment horizontal="center" wrapText="1"/>
    </xf>
    <xf numFmtId="9" fontId="2" fillId="0" borderId="3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2" xfId="0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1" fillId="0" borderId="2" xfId="0" applyFont="1" applyBorder="1" applyAlignment="1">
      <alignment horizontal="justify" wrapText="1"/>
    </xf>
    <xf numFmtId="0" fontId="1" fillId="0" borderId="3" xfId="0" applyFont="1" applyBorder="1" applyAlignment="1">
      <alignment horizontal="justify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9" fontId="2" fillId="0" borderId="1" xfId="0" applyNumberFormat="1" applyFont="1" applyBorder="1" applyAlignment="1">
      <alignment horizontal="right" wrapText="1"/>
    </xf>
    <xf numFmtId="9" fontId="2" fillId="0" borderId="2" xfId="0" applyNumberFormat="1" applyFont="1" applyBorder="1" applyAlignment="1">
      <alignment horizontal="right" wrapText="1"/>
    </xf>
    <xf numFmtId="9" fontId="2" fillId="0" borderId="3" xfId="0" applyNumberFormat="1" applyFont="1" applyBorder="1" applyAlignment="1">
      <alignment horizontal="right" wrapText="1"/>
    </xf>
    <xf numFmtId="10" fontId="2" fillId="0" borderId="2" xfId="0" applyNumberFormat="1" applyFont="1" applyBorder="1" applyAlignment="1">
      <alignment horizontal="right" wrapText="1"/>
    </xf>
    <xf numFmtId="0" fontId="14" fillId="8" borderId="6" xfId="0" applyFont="1" applyFill="1" applyBorder="1" applyAlignment="1">
      <alignment horizontal="right" vertical="center"/>
    </xf>
    <xf numFmtId="0" fontId="14" fillId="12" borderId="6" xfId="0" applyFont="1" applyFill="1" applyBorder="1" applyAlignment="1">
      <alignment horizontal="right" vertical="center"/>
    </xf>
    <xf numFmtId="0" fontId="14" fillId="4" borderId="4" xfId="0" applyFont="1" applyFill="1" applyBorder="1" applyAlignment="1">
      <alignment horizontal="left" wrapText="1"/>
    </xf>
    <xf numFmtId="0" fontId="14" fillId="4" borderId="6" xfId="0" applyFont="1" applyFill="1" applyBorder="1" applyAlignment="1">
      <alignment horizontal="left" wrapText="1"/>
    </xf>
    <xf numFmtId="0" fontId="14" fillId="4" borderId="5" xfId="0" applyFont="1" applyFill="1" applyBorder="1" applyAlignment="1">
      <alignment horizontal="left" wrapText="1"/>
    </xf>
    <xf numFmtId="0" fontId="14" fillId="4" borderId="4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left" vertical="center" wrapText="1"/>
    </xf>
    <xf numFmtId="0" fontId="14" fillId="4" borderId="5" xfId="0" applyFont="1" applyFill="1" applyBorder="1" applyAlignment="1">
      <alignment horizontal="left" vertical="center" wrapText="1"/>
    </xf>
    <xf numFmtId="0" fontId="2" fillId="0" borderId="21" xfId="0" applyFont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14" fillId="8" borderId="4" xfId="0" applyFont="1" applyFill="1" applyBorder="1" applyAlignment="1">
      <alignment horizontal="left" vertical="center" wrapText="1"/>
    </xf>
    <xf numFmtId="0" fontId="14" fillId="8" borderId="6" xfId="0" applyFont="1" applyFill="1" applyBorder="1" applyAlignment="1">
      <alignment horizontal="left" vertical="center" wrapText="1"/>
    </xf>
    <xf numFmtId="0" fontId="14" fillId="8" borderId="5" xfId="0" applyFont="1" applyFill="1" applyBorder="1" applyAlignment="1">
      <alignment horizontal="left" vertical="center" wrapText="1"/>
    </xf>
    <xf numFmtId="0" fontId="14" fillId="12" borderId="4" xfId="0" applyFont="1" applyFill="1" applyBorder="1" applyAlignment="1">
      <alignment horizontal="right"/>
    </xf>
    <xf numFmtId="0" fontId="14" fillId="12" borderId="6" xfId="0" applyFont="1" applyFill="1" applyBorder="1" applyAlignment="1">
      <alignment horizontal="right"/>
    </xf>
    <xf numFmtId="0" fontId="14" fillId="12" borderId="5" xfId="0" applyFont="1" applyFill="1" applyBorder="1" applyAlignment="1">
      <alignment horizontal="right"/>
    </xf>
    <xf numFmtId="0" fontId="14" fillId="5" borderId="4" xfId="0" applyFont="1" applyFill="1" applyBorder="1" applyAlignment="1">
      <alignment horizontal="center" wrapText="1"/>
    </xf>
    <xf numFmtId="0" fontId="14" fillId="5" borderId="5" xfId="0" applyFont="1" applyFill="1" applyBorder="1" applyAlignment="1">
      <alignment horizontal="center" wrapText="1"/>
    </xf>
    <xf numFmtId="0" fontId="7" fillId="12" borderId="18" xfId="0" applyFont="1" applyFill="1" applyBorder="1" applyAlignment="1">
      <alignment horizontal="center" wrapText="1"/>
    </xf>
    <xf numFmtId="0" fontId="3" fillId="12" borderId="2" xfId="0" applyFont="1" applyFill="1" applyBorder="1" applyAlignment="1">
      <alignment horizontal="center" wrapText="1"/>
    </xf>
    <xf numFmtId="0" fontId="7" fillId="12" borderId="2" xfId="0" applyFont="1" applyFill="1" applyBorder="1" applyAlignment="1">
      <alignment horizontal="center" wrapText="1"/>
    </xf>
    <xf numFmtId="0" fontId="7" fillId="12" borderId="26" xfId="0" applyFont="1" applyFill="1" applyBorder="1" applyAlignment="1">
      <alignment horizontal="center"/>
    </xf>
    <xf numFmtId="0" fontId="7" fillId="12" borderId="16" xfId="0" applyFont="1" applyFill="1" applyBorder="1" applyAlignment="1">
      <alignment horizontal="center"/>
    </xf>
    <xf numFmtId="0" fontId="7" fillId="12" borderId="27" xfId="0" applyFont="1" applyFill="1" applyBorder="1" applyAlignment="1">
      <alignment horizontal="center"/>
    </xf>
    <xf numFmtId="0" fontId="7" fillId="12" borderId="24" xfId="0" applyFont="1" applyFill="1" applyBorder="1" applyAlignment="1">
      <alignment horizontal="center" wrapText="1"/>
    </xf>
    <xf numFmtId="0" fontId="7" fillId="12" borderId="7" xfId="0" applyFont="1" applyFill="1" applyBorder="1" applyAlignment="1">
      <alignment horizontal="center" wrapText="1"/>
    </xf>
    <xf numFmtId="0" fontId="7" fillId="12" borderId="25" xfId="0" applyFont="1" applyFill="1" applyBorder="1" applyAlignment="1">
      <alignment horizontal="center" wrapText="1"/>
    </xf>
    <xf numFmtId="0" fontId="14" fillId="3" borderId="4" xfId="0" applyFont="1" applyFill="1" applyBorder="1" applyAlignment="1">
      <alignment horizontal="right" vertical="center"/>
    </xf>
    <xf numFmtId="0" fontId="14" fillId="3" borderId="6" xfId="0" applyFont="1" applyFill="1" applyBorder="1" applyAlignment="1">
      <alignment horizontal="right" vertical="center"/>
    </xf>
    <xf numFmtId="0" fontId="14" fillId="3" borderId="5" xfId="0" applyFont="1" applyFill="1" applyBorder="1" applyAlignment="1">
      <alignment horizontal="right" vertical="center"/>
    </xf>
    <xf numFmtId="0" fontId="14" fillId="5" borderId="6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 wrapText="1"/>
    </xf>
  </cellXfs>
  <cellStyles count="2">
    <cellStyle name="Нормален" xfId="0" builtinId="0"/>
    <cellStyle name="Процент" xfId="1" builtinId="5"/>
  </cellStyles>
  <dxfs count="0"/>
  <tableStyles count="0" defaultTableStyle="TableStyleMedium2" defaultPivotStyle="PivotStyleLight16"/>
  <colors>
    <mruColors>
      <color rgb="FF99FF33"/>
      <color rgb="FFFF99FF"/>
      <color rgb="FF66FFFF"/>
      <color rgb="FFB784EA"/>
      <color rgb="FFCE229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11"/>
  <sheetViews>
    <sheetView topLeftCell="A10" workbookViewId="0">
      <selection activeCell="B13" sqref="B13"/>
    </sheetView>
  </sheetViews>
  <sheetFormatPr defaultRowHeight="15"/>
  <cols>
    <col min="1" max="1" width="35.140625" customWidth="1"/>
    <col min="2" max="2" width="30" customWidth="1"/>
    <col min="3" max="3" width="6.5703125" customWidth="1"/>
    <col min="4" max="4" width="9.7109375" customWidth="1"/>
    <col min="5" max="5" width="8.140625" customWidth="1"/>
    <col min="6" max="6" width="11.28515625" customWidth="1"/>
    <col min="7" max="7" width="10.85546875" customWidth="1"/>
    <col min="8" max="8" width="8.28515625" customWidth="1"/>
    <col min="9" max="9" width="8" customWidth="1"/>
  </cols>
  <sheetData>
    <row r="1" spans="1:17" ht="54.75" customHeight="1">
      <c r="A1" s="2" t="s">
        <v>159</v>
      </c>
      <c r="B1" s="3" t="s">
        <v>160</v>
      </c>
      <c r="C1" s="4" t="s">
        <v>0</v>
      </c>
      <c r="D1" s="2" t="s">
        <v>810</v>
      </c>
      <c r="E1" s="5" t="s">
        <v>292</v>
      </c>
      <c r="F1" s="2" t="s">
        <v>871</v>
      </c>
      <c r="G1" s="6" t="s">
        <v>870</v>
      </c>
      <c r="H1" s="4" t="s">
        <v>164</v>
      </c>
      <c r="I1" s="2" t="s">
        <v>165</v>
      </c>
    </row>
    <row r="2" spans="1:17">
      <c r="A2" s="7"/>
      <c r="B2" s="7"/>
      <c r="C2" s="3" t="s">
        <v>166</v>
      </c>
      <c r="D2" s="3" t="s">
        <v>166</v>
      </c>
      <c r="E2" s="8"/>
      <c r="F2" s="3">
        <v>2017</v>
      </c>
      <c r="G2" s="9">
        <v>2022</v>
      </c>
      <c r="H2" s="10"/>
      <c r="I2" s="10"/>
    </row>
    <row r="3" spans="1:17">
      <c r="A3" s="297" t="s">
        <v>156</v>
      </c>
      <c r="B3" s="298"/>
      <c r="C3" s="298"/>
      <c r="D3" s="298"/>
      <c r="E3" s="299"/>
      <c r="F3" s="108">
        <v>4585024.51</v>
      </c>
      <c r="G3" s="60">
        <v>26185</v>
      </c>
      <c r="H3" s="61" t="s">
        <v>875</v>
      </c>
      <c r="I3" s="51"/>
    </row>
    <row r="4" spans="1:17" ht="29.25" customHeight="1">
      <c r="A4" s="300" t="s">
        <v>887</v>
      </c>
      <c r="B4" s="301"/>
      <c r="C4" s="301"/>
      <c r="D4" s="301"/>
      <c r="E4" s="302"/>
      <c r="F4" s="63">
        <v>3988548.51</v>
      </c>
      <c r="G4" s="62">
        <v>20645</v>
      </c>
      <c r="H4" s="66">
        <v>0.19320000000000001</v>
      </c>
      <c r="I4" s="53"/>
    </row>
    <row r="5" spans="1:17" ht="13.5" customHeight="1">
      <c r="A5" s="315" t="s">
        <v>2</v>
      </c>
      <c r="B5" s="321" t="s">
        <v>3</v>
      </c>
      <c r="C5" s="323" t="s">
        <v>4</v>
      </c>
      <c r="D5" s="99" t="s">
        <v>848</v>
      </c>
      <c r="E5" s="325" t="s">
        <v>6</v>
      </c>
      <c r="F5" s="327">
        <v>65.709999999999994</v>
      </c>
      <c r="G5" s="323">
        <v>70</v>
      </c>
      <c r="H5" s="310">
        <v>0.93869999999999998</v>
      </c>
      <c r="I5" s="312">
        <v>3</v>
      </c>
    </row>
    <row r="6" spans="1:17" ht="13.5" customHeight="1">
      <c r="A6" s="316"/>
      <c r="B6" s="322"/>
      <c r="C6" s="324"/>
      <c r="D6" s="99" t="s">
        <v>23</v>
      </c>
      <c r="E6" s="326"/>
      <c r="F6" s="328"/>
      <c r="G6" s="324"/>
      <c r="H6" s="311"/>
      <c r="I6" s="311"/>
    </row>
    <row r="7" spans="1:17" ht="27.75" customHeight="1">
      <c r="A7" s="316"/>
      <c r="B7" s="98" t="s">
        <v>7</v>
      </c>
      <c r="C7" s="57" t="s">
        <v>8</v>
      </c>
      <c r="D7" s="99" t="s">
        <v>849</v>
      </c>
      <c r="E7" s="99" t="s">
        <v>6</v>
      </c>
      <c r="F7" s="40">
        <v>0</v>
      </c>
      <c r="G7" s="57">
        <v>2</v>
      </c>
      <c r="H7" s="109">
        <v>0</v>
      </c>
      <c r="I7" s="110">
        <v>0</v>
      </c>
      <c r="J7" s="33"/>
    </row>
    <row r="8" spans="1:17" ht="27" customHeight="1">
      <c r="A8" s="317"/>
      <c r="B8" s="100" t="s">
        <v>888</v>
      </c>
      <c r="C8" s="57"/>
      <c r="D8" s="99" t="s">
        <v>849</v>
      </c>
      <c r="E8" s="99" t="s">
        <v>6</v>
      </c>
      <c r="F8" s="40">
        <v>0</v>
      </c>
      <c r="G8" s="57">
        <v>1</v>
      </c>
      <c r="H8" s="109">
        <v>0</v>
      </c>
      <c r="I8" s="110">
        <v>0</v>
      </c>
    </row>
    <row r="9" spans="1:17" ht="41.25" customHeight="1">
      <c r="A9" s="55" t="s">
        <v>9</v>
      </c>
      <c r="B9" s="55" t="s">
        <v>10</v>
      </c>
      <c r="C9" s="58" t="s">
        <v>8</v>
      </c>
      <c r="D9" s="104" t="s">
        <v>848</v>
      </c>
      <c r="E9" s="105" t="s">
        <v>11</v>
      </c>
      <c r="F9" s="64">
        <v>0</v>
      </c>
      <c r="G9" s="58">
        <v>1</v>
      </c>
      <c r="H9" s="109">
        <v>0</v>
      </c>
      <c r="I9" s="110">
        <v>0</v>
      </c>
    </row>
    <row r="10" spans="1:17" ht="26.25" customHeight="1">
      <c r="A10" s="90" t="s">
        <v>12</v>
      </c>
      <c r="B10" s="101" t="s">
        <v>13</v>
      </c>
      <c r="C10" s="59" t="s">
        <v>8</v>
      </c>
      <c r="D10" s="76" t="s">
        <v>14</v>
      </c>
      <c r="E10" s="76" t="s">
        <v>15</v>
      </c>
      <c r="F10" s="40">
        <v>12</v>
      </c>
      <c r="G10" s="57">
        <v>35</v>
      </c>
      <c r="H10" s="109">
        <v>0.34279999999999999</v>
      </c>
      <c r="I10" s="110">
        <v>5</v>
      </c>
    </row>
    <row r="11" spans="1:17">
      <c r="A11" s="318" t="s">
        <v>16</v>
      </c>
      <c r="B11" s="90" t="s">
        <v>17</v>
      </c>
      <c r="C11" s="59" t="s">
        <v>4</v>
      </c>
      <c r="D11" s="76" t="s">
        <v>18</v>
      </c>
      <c r="E11" s="76" t="s">
        <v>15</v>
      </c>
      <c r="F11" s="40">
        <v>90</v>
      </c>
      <c r="G11" s="57">
        <v>100</v>
      </c>
      <c r="H11" s="109">
        <v>0.9</v>
      </c>
      <c r="I11" s="110">
        <v>3</v>
      </c>
    </row>
    <row r="12" spans="1:17" ht="18" customHeight="1">
      <c r="A12" s="319"/>
      <c r="B12" s="90" t="s">
        <v>19</v>
      </c>
      <c r="C12" s="59" t="s">
        <v>4</v>
      </c>
      <c r="D12" s="76" t="s">
        <v>18</v>
      </c>
      <c r="E12" s="76" t="s">
        <v>15</v>
      </c>
      <c r="F12" s="40">
        <v>44</v>
      </c>
      <c r="G12" s="57">
        <v>80</v>
      </c>
      <c r="H12" s="109">
        <v>0.55000000000000004</v>
      </c>
      <c r="I12" s="110">
        <v>2</v>
      </c>
    </row>
    <row r="13" spans="1:17" ht="30" customHeight="1">
      <c r="A13" s="320"/>
      <c r="B13" s="90" t="s">
        <v>157</v>
      </c>
      <c r="C13" s="59" t="s">
        <v>8</v>
      </c>
      <c r="D13" s="76" t="s">
        <v>20</v>
      </c>
      <c r="E13" s="76" t="s">
        <v>15</v>
      </c>
      <c r="F13" s="40">
        <v>6</v>
      </c>
      <c r="G13" s="57">
        <v>35</v>
      </c>
      <c r="H13" s="109">
        <v>0.1714</v>
      </c>
      <c r="I13" s="110">
        <v>4</v>
      </c>
    </row>
    <row r="14" spans="1:17" ht="30" customHeight="1">
      <c r="A14" s="307" t="s">
        <v>21</v>
      </c>
      <c r="B14" s="90" t="s">
        <v>22</v>
      </c>
      <c r="C14" s="59" t="s">
        <v>8</v>
      </c>
      <c r="D14" s="76" t="s">
        <v>23</v>
      </c>
      <c r="E14" s="76" t="s">
        <v>15</v>
      </c>
      <c r="F14" s="40">
        <v>9</v>
      </c>
      <c r="G14" s="57">
        <v>21</v>
      </c>
      <c r="H14" s="109">
        <v>0.42849999999999999</v>
      </c>
      <c r="I14" s="110">
        <v>5</v>
      </c>
    </row>
    <row r="15" spans="1:17" ht="29.25" customHeight="1">
      <c r="A15" s="307"/>
      <c r="B15" s="90" t="s">
        <v>24</v>
      </c>
      <c r="C15" s="59" t="s">
        <v>8</v>
      </c>
      <c r="D15" s="76" t="s">
        <v>23</v>
      </c>
      <c r="E15" s="76" t="s">
        <v>15</v>
      </c>
      <c r="F15" s="65">
        <v>0</v>
      </c>
      <c r="G15" s="59">
        <v>7</v>
      </c>
      <c r="H15" s="111">
        <v>0</v>
      </c>
      <c r="I15" s="110">
        <v>0</v>
      </c>
      <c r="J15" s="35"/>
      <c r="K15" s="35"/>
      <c r="L15" s="35"/>
      <c r="M15" s="35"/>
      <c r="N15" s="35"/>
      <c r="O15" s="35"/>
      <c r="P15" s="35"/>
      <c r="Q15" s="35"/>
    </row>
    <row r="16" spans="1:17" ht="30.75" customHeight="1">
      <c r="A16" s="90" t="s">
        <v>25</v>
      </c>
      <c r="B16" s="101" t="s">
        <v>26</v>
      </c>
      <c r="C16" s="59" t="s">
        <v>8</v>
      </c>
      <c r="D16" s="76" t="s">
        <v>23</v>
      </c>
      <c r="E16" s="76" t="s">
        <v>15</v>
      </c>
      <c r="F16" s="65">
        <v>5</v>
      </c>
      <c r="G16" s="59">
        <v>14</v>
      </c>
      <c r="H16" s="111">
        <v>0.35709999999999997</v>
      </c>
      <c r="I16" s="112">
        <v>5</v>
      </c>
    </row>
    <row r="17" spans="1:9" ht="37.5" customHeight="1">
      <c r="A17" s="98" t="s">
        <v>27</v>
      </c>
      <c r="B17" s="100" t="s">
        <v>28</v>
      </c>
      <c r="C17" s="57" t="s">
        <v>4</v>
      </c>
      <c r="D17" s="99" t="s">
        <v>29</v>
      </c>
      <c r="E17" s="99" t="s">
        <v>11</v>
      </c>
      <c r="F17" s="40">
        <v>0</v>
      </c>
      <c r="G17" s="57">
        <v>35</v>
      </c>
      <c r="H17" s="109">
        <v>0</v>
      </c>
      <c r="I17" s="110">
        <v>0</v>
      </c>
    </row>
    <row r="18" spans="1:9" ht="29.25" customHeight="1">
      <c r="A18" s="303" t="s">
        <v>30</v>
      </c>
      <c r="B18" s="304"/>
      <c r="C18" s="304"/>
      <c r="D18" s="304"/>
      <c r="E18" s="305"/>
      <c r="F18" s="106">
        <v>0</v>
      </c>
      <c r="G18" s="69">
        <v>1415</v>
      </c>
      <c r="H18" s="94">
        <v>0</v>
      </c>
      <c r="I18" s="96"/>
    </row>
    <row r="19" spans="1:9" ht="25.5" customHeight="1">
      <c r="A19" s="307" t="s">
        <v>31</v>
      </c>
      <c r="B19" s="90" t="s">
        <v>32</v>
      </c>
      <c r="C19" s="59" t="s">
        <v>8</v>
      </c>
      <c r="D19" s="76" t="s">
        <v>33</v>
      </c>
      <c r="E19" s="76" t="s">
        <v>6</v>
      </c>
      <c r="F19" s="59">
        <v>0</v>
      </c>
      <c r="G19" s="59">
        <v>1</v>
      </c>
      <c r="H19" s="111">
        <v>0</v>
      </c>
      <c r="I19" s="110">
        <v>0</v>
      </c>
    </row>
    <row r="20" spans="1:9" ht="14.25" customHeight="1">
      <c r="A20" s="307"/>
      <c r="B20" s="101" t="s">
        <v>34</v>
      </c>
      <c r="C20" s="59" t="s">
        <v>8</v>
      </c>
      <c r="D20" s="76" t="s">
        <v>33</v>
      </c>
      <c r="E20" s="76" t="s">
        <v>11</v>
      </c>
      <c r="F20" s="59">
        <v>0</v>
      </c>
      <c r="G20" s="59">
        <v>4</v>
      </c>
      <c r="H20" s="111">
        <v>0</v>
      </c>
      <c r="I20" s="110">
        <v>0</v>
      </c>
    </row>
    <row r="21" spans="1:9" ht="27" customHeight="1">
      <c r="A21" s="308" t="s">
        <v>35</v>
      </c>
      <c r="B21" s="90" t="s">
        <v>36</v>
      </c>
      <c r="C21" s="59" t="s">
        <v>8</v>
      </c>
      <c r="D21" s="76" t="s">
        <v>18</v>
      </c>
      <c r="E21" s="76" t="s">
        <v>37</v>
      </c>
      <c r="F21" s="59">
        <v>0</v>
      </c>
      <c r="G21" s="59">
        <v>1</v>
      </c>
      <c r="H21" s="111">
        <v>0</v>
      </c>
      <c r="I21" s="110">
        <v>0</v>
      </c>
    </row>
    <row r="22" spans="1:9" ht="27" customHeight="1">
      <c r="A22" s="308"/>
      <c r="B22" s="101" t="s">
        <v>38</v>
      </c>
      <c r="C22" s="59" t="s">
        <v>8</v>
      </c>
      <c r="D22" s="76" t="s">
        <v>33</v>
      </c>
      <c r="E22" s="76" t="s">
        <v>15</v>
      </c>
      <c r="F22" s="59">
        <v>0</v>
      </c>
      <c r="G22" s="59">
        <v>7</v>
      </c>
      <c r="H22" s="111">
        <v>0</v>
      </c>
      <c r="I22" s="110">
        <v>0</v>
      </c>
    </row>
    <row r="23" spans="1:9" ht="21" customHeight="1">
      <c r="A23" s="307" t="s">
        <v>39</v>
      </c>
      <c r="B23" s="307" t="s">
        <v>40</v>
      </c>
      <c r="C23" s="306" t="s">
        <v>8</v>
      </c>
      <c r="D23" s="76" t="s">
        <v>41</v>
      </c>
      <c r="E23" s="309" t="s">
        <v>11</v>
      </c>
      <c r="F23" s="306">
        <v>0</v>
      </c>
      <c r="G23" s="306">
        <v>1</v>
      </c>
      <c r="H23" s="313">
        <v>0</v>
      </c>
      <c r="I23" s="312">
        <v>0</v>
      </c>
    </row>
    <row r="24" spans="1:9" ht="22.5" customHeight="1">
      <c r="A24" s="307"/>
      <c r="B24" s="307"/>
      <c r="C24" s="306"/>
      <c r="D24" s="76" t="s">
        <v>42</v>
      </c>
      <c r="E24" s="309"/>
      <c r="F24" s="306"/>
      <c r="G24" s="306"/>
      <c r="H24" s="314"/>
      <c r="I24" s="311"/>
    </row>
    <row r="25" spans="1:9" ht="24.75">
      <c r="A25" s="90" t="s">
        <v>43</v>
      </c>
      <c r="B25" s="90" t="s">
        <v>44</v>
      </c>
      <c r="C25" s="59" t="s">
        <v>8</v>
      </c>
      <c r="D25" s="76" t="s">
        <v>33</v>
      </c>
      <c r="E25" s="76" t="s">
        <v>37</v>
      </c>
      <c r="F25" s="59">
        <v>0</v>
      </c>
      <c r="G25" s="59">
        <v>2</v>
      </c>
      <c r="H25" s="111">
        <v>0</v>
      </c>
      <c r="I25" s="110">
        <v>0</v>
      </c>
    </row>
    <row r="26" spans="1:9" ht="27" customHeight="1">
      <c r="A26" s="303" t="s">
        <v>45</v>
      </c>
      <c r="B26" s="304"/>
      <c r="C26" s="304"/>
      <c r="D26" s="304"/>
      <c r="E26" s="305"/>
      <c r="F26" s="69">
        <v>596476</v>
      </c>
      <c r="G26" s="69">
        <v>4125</v>
      </c>
      <c r="H26" s="70">
        <v>0.14460000000000001</v>
      </c>
      <c r="I26" s="107"/>
    </row>
    <row r="27" spans="1:9" ht="24.75">
      <c r="A27" s="90" t="s">
        <v>46</v>
      </c>
      <c r="B27" s="90" t="s">
        <v>47</v>
      </c>
      <c r="C27" s="59" t="s">
        <v>8</v>
      </c>
      <c r="D27" s="76" t="s">
        <v>33</v>
      </c>
      <c r="E27" s="76" t="s">
        <v>6</v>
      </c>
      <c r="F27" s="59">
        <v>0</v>
      </c>
      <c r="G27" s="59">
        <v>1</v>
      </c>
      <c r="H27" s="111">
        <v>0</v>
      </c>
      <c r="I27" s="113">
        <v>0</v>
      </c>
    </row>
    <row r="28" spans="1:9" ht="36.75">
      <c r="A28" s="90" t="s">
        <v>48</v>
      </c>
      <c r="B28" s="90" t="s">
        <v>49</v>
      </c>
      <c r="C28" s="59" t="s">
        <v>8</v>
      </c>
      <c r="D28" s="76" t="s">
        <v>33</v>
      </c>
      <c r="E28" s="76" t="s">
        <v>6</v>
      </c>
      <c r="F28" s="59">
        <v>0</v>
      </c>
      <c r="G28" s="59">
        <v>1</v>
      </c>
      <c r="H28" s="111">
        <v>0</v>
      </c>
      <c r="I28" s="113">
        <v>0</v>
      </c>
    </row>
    <row r="29" spans="1:9" ht="24.75">
      <c r="A29" s="90" t="s">
        <v>50</v>
      </c>
      <c r="B29" s="90" t="s">
        <v>51</v>
      </c>
      <c r="C29" s="59" t="s">
        <v>8</v>
      </c>
      <c r="D29" s="76" t="s">
        <v>33</v>
      </c>
      <c r="E29" s="76" t="s">
        <v>11</v>
      </c>
      <c r="F29" s="59">
        <v>1</v>
      </c>
      <c r="G29" s="59">
        <v>2</v>
      </c>
      <c r="H29" s="111">
        <v>0.5</v>
      </c>
      <c r="I29" s="113">
        <v>1</v>
      </c>
    </row>
    <row r="30" spans="1:9" ht="48" customHeight="1"/>
    <row r="31" spans="1:9" ht="24" customHeight="1"/>
    <row r="33" ht="27" customHeight="1"/>
    <row r="34" ht="29.25" customHeight="1"/>
    <row r="35" ht="10.5" customHeight="1"/>
    <row r="38" ht="10.5" customHeight="1"/>
    <row r="39" ht="24" customHeight="1"/>
    <row r="40" ht="30.75" customHeight="1"/>
    <row r="42" ht="18.75" customHeight="1"/>
    <row r="44" ht="22.5" customHeight="1"/>
    <row r="45" ht="10.5" customHeight="1"/>
    <row r="49" ht="24" customHeight="1"/>
    <row r="50" ht="26.25" customHeight="1"/>
    <row r="51" ht="30.75" customHeight="1"/>
    <row r="52" ht="24" customHeight="1"/>
    <row r="54" ht="27" customHeight="1"/>
    <row r="55" ht="28.5" customHeight="1"/>
    <row r="56" ht="27" customHeight="1"/>
    <row r="57" ht="32.25" customHeight="1"/>
    <row r="58" hidden="1"/>
    <row r="59" ht="48" customHeight="1"/>
    <row r="60" ht="24" customHeight="1"/>
    <row r="61" ht="16.5" customHeight="1"/>
    <row r="62" ht="15" hidden="1" customHeight="1"/>
    <row r="63" ht="17.25" customHeight="1"/>
    <row r="64" ht="15" customHeight="1"/>
    <row r="65" ht="26.25" customHeight="1"/>
    <row r="66" ht="36" customHeight="1"/>
    <row r="67" ht="27.75" customHeight="1"/>
    <row r="68" hidden="1"/>
    <row r="71" ht="28.5" customHeight="1"/>
    <row r="72" hidden="1"/>
    <row r="73" ht="24" customHeight="1"/>
    <row r="74" ht="3.75" customHeight="1"/>
    <row r="75" ht="36" customHeight="1"/>
    <row r="77" ht="27.75" customHeight="1"/>
    <row r="79" ht="25.5" customHeight="1"/>
    <row r="80" ht="24.75" customHeight="1"/>
    <row r="81" ht="25.5" customHeight="1"/>
    <row r="82" ht="28.5" customHeight="1"/>
    <row r="84" ht="22.5" customHeight="1"/>
    <row r="86" ht="12.75" customHeight="1"/>
    <row r="88" ht="25.5" customHeight="1"/>
    <row r="91" ht="25.5" customHeight="1"/>
    <row r="94" ht="24" customHeight="1"/>
    <row r="96" ht="36" customHeight="1"/>
    <row r="97" ht="36" customHeight="1"/>
    <row r="98" ht="39.75" customHeight="1"/>
    <row r="99" hidden="1"/>
    <row r="100" ht="36" customHeight="1"/>
    <row r="101" ht="47.25" customHeight="1"/>
    <row r="102" ht="24" customHeight="1"/>
    <row r="103" ht="54.75" customHeight="1"/>
    <row r="105" ht="25.5" customHeight="1"/>
    <row r="106" ht="30.75" customHeight="1"/>
    <row r="107" ht="12" customHeight="1"/>
    <row r="108" hidden="1"/>
    <row r="109" ht="24" customHeight="1"/>
    <row r="110" ht="51.75" customHeight="1"/>
    <row r="111" hidden="1"/>
  </sheetData>
  <mergeCells count="24">
    <mergeCell ref="H5:H6"/>
    <mergeCell ref="I5:I6"/>
    <mergeCell ref="H23:H24"/>
    <mergeCell ref="I23:I24"/>
    <mergeCell ref="A14:A15"/>
    <mergeCell ref="A5:A8"/>
    <mergeCell ref="A11:A13"/>
    <mergeCell ref="B5:B6"/>
    <mergeCell ref="C5:C6"/>
    <mergeCell ref="E5:E6"/>
    <mergeCell ref="F5:F6"/>
    <mergeCell ref="G5:G6"/>
    <mergeCell ref="A3:E3"/>
    <mergeCell ref="A4:E4"/>
    <mergeCell ref="A18:E18"/>
    <mergeCell ref="A26:E26"/>
    <mergeCell ref="G23:G24"/>
    <mergeCell ref="A19:A20"/>
    <mergeCell ref="A21:A22"/>
    <mergeCell ref="A23:A24"/>
    <mergeCell ref="B23:B24"/>
    <mergeCell ref="C23:C24"/>
    <mergeCell ref="E23:E24"/>
    <mergeCell ref="F23:F24"/>
  </mergeCells>
  <pageMargins left="0.7" right="0.7" top="0.75" bottom="0.75" header="0.3" footer="0.3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"/>
  <sheetViews>
    <sheetView workbookViewId="0">
      <selection activeCell="A12" sqref="A12"/>
    </sheetView>
  </sheetViews>
  <sheetFormatPr defaultRowHeight="15"/>
  <cols>
    <col min="1" max="1" width="28.140625" customWidth="1"/>
    <col min="2" max="2" width="27.85546875" customWidth="1"/>
    <col min="6" max="6" width="9.140625" style="1"/>
    <col min="9" max="9" width="8" customWidth="1"/>
  </cols>
  <sheetData>
    <row r="1" spans="1:9" ht="48.75">
      <c r="A1" s="150" t="s">
        <v>159</v>
      </c>
      <c r="B1" s="151" t="s">
        <v>160</v>
      </c>
      <c r="C1" s="152" t="s">
        <v>0</v>
      </c>
      <c r="D1" s="150" t="s">
        <v>810</v>
      </c>
      <c r="E1" s="242" t="s">
        <v>292</v>
      </c>
      <c r="F1" s="150" t="s">
        <v>163</v>
      </c>
      <c r="G1" s="243" t="s">
        <v>1</v>
      </c>
      <c r="H1" s="152" t="s">
        <v>164</v>
      </c>
      <c r="I1" s="150" t="s">
        <v>165</v>
      </c>
    </row>
    <row r="2" spans="1:9">
      <c r="A2" s="244"/>
      <c r="B2" s="244"/>
      <c r="C2" s="151" t="s">
        <v>166</v>
      </c>
      <c r="D2" s="151" t="s">
        <v>166</v>
      </c>
      <c r="E2" s="245"/>
      <c r="F2" s="151">
        <v>2017</v>
      </c>
      <c r="G2" s="246">
        <v>2022</v>
      </c>
      <c r="H2" s="163"/>
      <c r="I2" s="163"/>
    </row>
    <row r="3" spans="1:9" ht="16.5" customHeight="1">
      <c r="A3" s="341" t="s">
        <v>103</v>
      </c>
      <c r="B3" s="342"/>
      <c r="C3" s="342"/>
      <c r="D3" s="342"/>
      <c r="E3" s="343"/>
      <c r="F3" s="85">
        <v>856837.1</v>
      </c>
      <c r="G3" s="74">
        <v>9180</v>
      </c>
      <c r="H3" s="75">
        <v>9.3299999999999994E-2</v>
      </c>
      <c r="I3" s="86"/>
    </row>
    <row r="4" spans="1:9" ht="25.5" customHeight="1">
      <c r="A4" s="426" t="s">
        <v>104</v>
      </c>
      <c r="B4" s="427"/>
      <c r="C4" s="427"/>
      <c r="D4" s="427"/>
      <c r="E4" s="428"/>
      <c r="F4" s="93">
        <v>0</v>
      </c>
      <c r="G4" s="69">
        <v>1705</v>
      </c>
      <c r="H4" s="94">
        <v>0</v>
      </c>
      <c r="I4" s="93"/>
    </row>
    <row r="5" spans="1:9" ht="42" customHeight="1">
      <c r="A5" s="90" t="s">
        <v>105</v>
      </c>
      <c r="B5" s="89" t="s">
        <v>106</v>
      </c>
      <c r="C5" s="59" t="s">
        <v>8</v>
      </c>
      <c r="D5" s="76" t="s">
        <v>107</v>
      </c>
      <c r="E5" s="91" t="s">
        <v>15</v>
      </c>
      <c r="F5" s="59">
        <v>2</v>
      </c>
      <c r="G5" s="88">
        <v>3</v>
      </c>
      <c r="H5" s="219">
        <v>0.66</v>
      </c>
      <c r="I5" s="174">
        <v>2</v>
      </c>
    </row>
    <row r="6" spans="1:9" ht="30" customHeight="1">
      <c r="A6" s="318" t="s">
        <v>108</v>
      </c>
      <c r="B6" s="89" t="s">
        <v>109</v>
      </c>
      <c r="C6" s="59" t="s">
        <v>4</v>
      </c>
      <c r="D6" s="76" t="s">
        <v>107</v>
      </c>
      <c r="E6" s="91" t="s">
        <v>15</v>
      </c>
      <c r="F6" s="59">
        <v>100</v>
      </c>
      <c r="G6" s="88">
        <v>60</v>
      </c>
      <c r="H6" s="220">
        <v>1.6666000000000001</v>
      </c>
      <c r="I6" s="174">
        <v>5</v>
      </c>
    </row>
    <row r="7" spans="1:9" ht="42" customHeight="1">
      <c r="A7" s="320"/>
      <c r="B7" s="89" t="s">
        <v>110</v>
      </c>
      <c r="C7" s="59" t="s">
        <v>4</v>
      </c>
      <c r="D7" s="76" t="s">
        <v>107</v>
      </c>
      <c r="E7" s="91" t="s">
        <v>15</v>
      </c>
      <c r="F7" s="59">
        <v>0</v>
      </c>
      <c r="G7" s="88">
        <v>85</v>
      </c>
      <c r="H7" s="219">
        <v>0</v>
      </c>
      <c r="I7" s="174">
        <v>0</v>
      </c>
    </row>
    <row r="8" spans="1:9" ht="14.25" customHeight="1">
      <c r="A8" s="303" t="s">
        <v>111</v>
      </c>
      <c r="B8" s="304"/>
      <c r="C8" s="304"/>
      <c r="D8" s="304"/>
      <c r="E8" s="305"/>
      <c r="F8" s="95">
        <v>758586.58</v>
      </c>
      <c r="G8" s="69">
        <v>5500</v>
      </c>
      <c r="H8" s="70">
        <v>0.13789999999999999</v>
      </c>
      <c r="I8" s="241"/>
    </row>
    <row r="9" spans="1:9">
      <c r="A9" s="318" t="s">
        <v>112</v>
      </c>
      <c r="B9" s="365" t="s">
        <v>113</v>
      </c>
      <c r="C9" s="402" t="s">
        <v>8</v>
      </c>
      <c r="D9" s="76" t="s">
        <v>114</v>
      </c>
      <c r="E9" s="424" t="s">
        <v>83</v>
      </c>
      <c r="F9" s="306">
        <v>1</v>
      </c>
      <c r="G9" s="422">
        <v>1</v>
      </c>
      <c r="H9" s="357">
        <v>1</v>
      </c>
      <c r="I9" s="359">
        <v>3</v>
      </c>
    </row>
    <row r="10" spans="1:9" ht="15.75" customHeight="1">
      <c r="A10" s="319"/>
      <c r="B10" s="367"/>
      <c r="C10" s="403"/>
      <c r="D10" s="76" t="s">
        <v>18</v>
      </c>
      <c r="E10" s="425"/>
      <c r="F10" s="306"/>
      <c r="G10" s="423"/>
      <c r="H10" s="398"/>
      <c r="I10" s="358"/>
    </row>
    <row r="11" spans="1:9" ht="28.5" customHeight="1">
      <c r="A11" s="320"/>
      <c r="B11" s="56" t="s">
        <v>115</v>
      </c>
      <c r="C11" s="59" t="s">
        <v>8</v>
      </c>
      <c r="D11" s="76" t="s">
        <v>158</v>
      </c>
      <c r="E11" s="91" t="s">
        <v>11</v>
      </c>
      <c r="F11" s="59">
        <v>1</v>
      </c>
      <c r="G11" s="88">
        <v>2</v>
      </c>
      <c r="H11" s="219">
        <v>0.5</v>
      </c>
      <c r="I11" s="174">
        <v>2</v>
      </c>
    </row>
    <row r="12" spans="1:9" ht="39.75" customHeight="1">
      <c r="A12" s="90" t="s">
        <v>116</v>
      </c>
      <c r="B12" s="56" t="s">
        <v>117</v>
      </c>
      <c r="C12" s="59" t="s">
        <v>8</v>
      </c>
      <c r="D12" s="76" t="s">
        <v>98</v>
      </c>
      <c r="E12" s="91" t="s">
        <v>83</v>
      </c>
      <c r="F12" s="59">
        <v>201</v>
      </c>
      <c r="G12" s="88">
        <v>60</v>
      </c>
      <c r="H12" s="219">
        <v>3.35</v>
      </c>
      <c r="I12" s="174">
        <v>5</v>
      </c>
    </row>
    <row r="13" spans="1:9" ht="39.75" customHeight="1">
      <c r="A13" s="90" t="s">
        <v>118</v>
      </c>
      <c r="B13" s="56" t="s">
        <v>119</v>
      </c>
      <c r="C13" s="59" t="s">
        <v>8</v>
      </c>
      <c r="D13" s="76" t="s">
        <v>98</v>
      </c>
      <c r="E13" s="91" t="s">
        <v>83</v>
      </c>
      <c r="F13" s="59">
        <v>0</v>
      </c>
      <c r="G13" s="88">
        <v>25</v>
      </c>
      <c r="H13" s="219">
        <v>0</v>
      </c>
      <c r="I13" s="174">
        <v>0</v>
      </c>
    </row>
    <row r="14" spans="1:9" ht="26.25" customHeight="1">
      <c r="A14" s="303" t="s">
        <v>120</v>
      </c>
      <c r="B14" s="304"/>
      <c r="C14" s="304"/>
      <c r="D14" s="304"/>
      <c r="E14" s="305"/>
      <c r="F14" s="69">
        <v>67080</v>
      </c>
      <c r="G14" s="69">
        <v>1625</v>
      </c>
      <c r="H14" s="70">
        <v>4.1200000000000001E-2</v>
      </c>
      <c r="I14" s="93"/>
    </row>
    <row r="15" spans="1:9" ht="37.5" customHeight="1">
      <c r="A15" s="90" t="s">
        <v>121</v>
      </c>
      <c r="B15" s="89" t="s">
        <v>122</v>
      </c>
      <c r="C15" s="59" t="s">
        <v>8</v>
      </c>
      <c r="D15" s="76" t="s">
        <v>123</v>
      </c>
      <c r="E15" s="87" t="s">
        <v>11</v>
      </c>
      <c r="F15" s="59">
        <v>0</v>
      </c>
      <c r="G15" s="88">
        <v>5</v>
      </c>
      <c r="H15" s="219">
        <v>0</v>
      </c>
      <c r="I15" s="174">
        <v>0</v>
      </c>
    </row>
    <row r="16" spans="1:9" ht="43.5" customHeight="1">
      <c r="A16" s="90" t="s">
        <v>124</v>
      </c>
      <c r="B16" s="89" t="s">
        <v>125</v>
      </c>
      <c r="C16" s="59" t="s">
        <v>8</v>
      </c>
      <c r="D16" s="76" t="s">
        <v>126</v>
      </c>
      <c r="E16" s="87" t="s">
        <v>83</v>
      </c>
      <c r="F16" s="59">
        <v>17</v>
      </c>
      <c r="G16" s="88">
        <v>15</v>
      </c>
      <c r="H16" s="220">
        <v>1.1333</v>
      </c>
      <c r="I16" s="174">
        <v>4</v>
      </c>
    </row>
    <row r="17" spans="1:9" ht="15.75" customHeight="1">
      <c r="A17" s="303" t="s">
        <v>127</v>
      </c>
      <c r="B17" s="304"/>
      <c r="C17" s="304"/>
      <c r="D17" s="304"/>
      <c r="E17" s="305"/>
      <c r="F17" s="95">
        <v>31171.17</v>
      </c>
      <c r="G17" s="93">
        <v>350</v>
      </c>
      <c r="H17" s="70">
        <v>8.9099999999999999E-2</v>
      </c>
      <c r="I17" s="96"/>
    </row>
    <row r="18" spans="1:9" ht="37.5" customHeight="1">
      <c r="A18" s="90" t="s">
        <v>128</v>
      </c>
      <c r="B18" s="89" t="s">
        <v>129</v>
      </c>
      <c r="C18" s="59" t="s">
        <v>8</v>
      </c>
      <c r="D18" s="76" t="s">
        <v>130</v>
      </c>
      <c r="E18" s="91" t="s">
        <v>15</v>
      </c>
      <c r="F18" s="59">
        <v>13</v>
      </c>
      <c r="G18" s="88">
        <v>12</v>
      </c>
      <c r="H18" s="219">
        <v>1.08</v>
      </c>
      <c r="I18" s="174">
        <v>3</v>
      </c>
    </row>
  </sheetData>
  <mergeCells count="14">
    <mergeCell ref="A3:E3"/>
    <mergeCell ref="A4:E4"/>
    <mergeCell ref="A8:E8"/>
    <mergeCell ref="A14:E14"/>
    <mergeCell ref="A17:E17"/>
    <mergeCell ref="H9:H10"/>
    <mergeCell ref="I9:I10"/>
    <mergeCell ref="G9:G10"/>
    <mergeCell ref="A6:A7"/>
    <mergeCell ref="A9:A11"/>
    <mergeCell ref="B9:B10"/>
    <mergeCell ref="C9:C10"/>
    <mergeCell ref="E9:E10"/>
    <mergeCell ref="F9:F10"/>
  </mergeCells>
  <pageMargins left="0.7" right="0.7" top="0.75" bottom="0.75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52"/>
  <sheetViews>
    <sheetView workbookViewId="0">
      <pane xSplit="8" ySplit="2" topLeftCell="I3" activePane="bottomRight" state="frozen"/>
      <selection pane="topRight" activeCell="J1" sqref="J1"/>
      <selection pane="bottomLeft" activeCell="A3" sqref="A3"/>
      <selection pane="bottomRight" activeCell="H9" sqref="H9"/>
    </sheetView>
  </sheetViews>
  <sheetFormatPr defaultRowHeight="12.75"/>
  <cols>
    <col min="1" max="1" width="6.28515625" style="11" customWidth="1"/>
    <col min="2" max="2" width="46" style="11" customWidth="1"/>
    <col min="3" max="16384" width="9.140625" style="11"/>
  </cols>
  <sheetData>
    <row r="1" spans="1:9" ht="48">
      <c r="A1" s="150" t="s">
        <v>159</v>
      </c>
      <c r="B1" s="151" t="s">
        <v>160</v>
      </c>
      <c r="C1" s="152" t="s">
        <v>0</v>
      </c>
      <c r="D1" s="150" t="s">
        <v>161</v>
      </c>
      <c r="E1" s="150" t="s">
        <v>162</v>
      </c>
      <c r="F1" s="150" t="s">
        <v>163</v>
      </c>
      <c r="G1" s="150" t="s">
        <v>1</v>
      </c>
      <c r="H1" s="152" t="s">
        <v>164</v>
      </c>
    </row>
    <row r="2" spans="1:9">
      <c r="A2" s="244"/>
      <c r="B2" s="244"/>
      <c r="C2" s="151" t="s">
        <v>166</v>
      </c>
      <c r="D2" s="151" t="s">
        <v>166</v>
      </c>
      <c r="E2" s="151">
        <v>2017</v>
      </c>
      <c r="F2" s="151">
        <v>2017</v>
      </c>
      <c r="G2" s="151">
        <v>2022</v>
      </c>
      <c r="H2" s="163"/>
    </row>
    <row r="3" spans="1:9" ht="24" customHeight="1">
      <c r="A3" s="118" t="s">
        <v>894</v>
      </c>
      <c r="B3" s="341" t="s">
        <v>551</v>
      </c>
      <c r="C3" s="342"/>
      <c r="D3" s="343"/>
      <c r="E3" s="188"/>
      <c r="F3" s="190">
        <v>857</v>
      </c>
      <c r="G3" s="189">
        <v>9180</v>
      </c>
      <c r="H3" s="247">
        <v>9.3299999999999994E-2</v>
      </c>
    </row>
    <row r="4" spans="1:9" ht="27.75" customHeight="1">
      <c r="A4" s="184" t="s">
        <v>552</v>
      </c>
      <c r="B4" s="303" t="s">
        <v>104</v>
      </c>
      <c r="C4" s="304"/>
      <c r="D4" s="305"/>
      <c r="E4" s="156"/>
      <c r="F4" s="162">
        <v>0</v>
      </c>
      <c r="G4" s="191">
        <v>1705</v>
      </c>
      <c r="H4" s="251">
        <v>0</v>
      </c>
    </row>
    <row r="5" spans="1:9" ht="29.25" customHeight="1">
      <c r="A5" s="125" t="s">
        <v>553</v>
      </c>
      <c r="B5" s="329" t="s">
        <v>554</v>
      </c>
      <c r="C5" s="330"/>
      <c r="D5" s="83">
        <v>36</v>
      </c>
      <c r="E5" s="179">
        <v>2</v>
      </c>
      <c r="F5" s="179"/>
      <c r="G5" s="179"/>
      <c r="H5" s="224">
        <v>5.5500000000000001E-2</v>
      </c>
      <c r="I5" s="14"/>
    </row>
    <row r="6" spans="1:9" ht="36">
      <c r="A6" s="175" t="s">
        <v>555</v>
      </c>
      <c r="B6" s="198" t="s">
        <v>556</v>
      </c>
      <c r="C6" s="174" t="s">
        <v>8</v>
      </c>
      <c r="D6" s="166">
        <v>2</v>
      </c>
      <c r="E6" s="166">
        <v>0</v>
      </c>
      <c r="F6" s="166"/>
      <c r="G6" s="130">
        <v>500</v>
      </c>
      <c r="H6" s="165">
        <v>0</v>
      </c>
    </row>
    <row r="7" spans="1:9" ht="36">
      <c r="A7" s="127" t="s">
        <v>557</v>
      </c>
      <c r="B7" s="136" t="s">
        <v>558</v>
      </c>
      <c r="C7" s="128" t="s">
        <v>8</v>
      </c>
      <c r="D7" s="129">
        <v>3</v>
      </c>
      <c r="E7" s="129">
        <v>2</v>
      </c>
      <c r="F7" s="129"/>
      <c r="G7" s="130">
        <v>350</v>
      </c>
      <c r="H7" s="197">
        <v>0.66</v>
      </c>
    </row>
    <row r="8" spans="1:9" ht="24">
      <c r="A8" s="175" t="s">
        <v>559</v>
      </c>
      <c r="B8" s="198" t="s">
        <v>560</v>
      </c>
      <c r="C8" s="174" t="s">
        <v>8</v>
      </c>
      <c r="D8" s="166">
        <v>1</v>
      </c>
      <c r="E8" s="166">
        <v>0</v>
      </c>
      <c r="F8" s="166"/>
      <c r="G8" s="130">
        <v>150</v>
      </c>
      <c r="H8" s="165">
        <v>0</v>
      </c>
    </row>
    <row r="9" spans="1:9" ht="36">
      <c r="A9" s="175" t="s">
        <v>561</v>
      </c>
      <c r="B9" s="198" t="s">
        <v>562</v>
      </c>
      <c r="C9" s="174" t="s">
        <v>8</v>
      </c>
      <c r="D9" s="166">
        <v>5</v>
      </c>
      <c r="E9" s="166">
        <v>0</v>
      </c>
      <c r="F9" s="166"/>
      <c r="G9" s="130">
        <v>200</v>
      </c>
      <c r="H9" s="165">
        <v>0</v>
      </c>
    </row>
    <row r="10" spans="1:9" ht="24">
      <c r="A10" s="175" t="s">
        <v>563</v>
      </c>
      <c r="B10" s="194" t="s">
        <v>895</v>
      </c>
      <c r="C10" s="174" t="s">
        <v>4</v>
      </c>
      <c r="D10" s="166">
        <v>25</v>
      </c>
      <c r="E10" s="166">
        <v>0</v>
      </c>
      <c r="F10" s="166"/>
      <c r="G10" s="130">
        <v>150</v>
      </c>
      <c r="H10" s="165">
        <v>0</v>
      </c>
    </row>
    <row r="11" spans="1:9" ht="24.75" customHeight="1">
      <c r="A11" s="125" t="s">
        <v>565</v>
      </c>
      <c r="B11" s="329" t="s">
        <v>108</v>
      </c>
      <c r="C11" s="330"/>
      <c r="D11" s="179">
        <v>146</v>
      </c>
      <c r="E11" s="179">
        <v>100</v>
      </c>
      <c r="F11" s="179"/>
      <c r="G11" s="179"/>
      <c r="H11" s="224">
        <v>0.68489999999999995</v>
      </c>
    </row>
    <row r="12" spans="1:9" ht="24">
      <c r="A12" s="127" t="s">
        <v>566</v>
      </c>
      <c r="B12" s="136" t="s">
        <v>780</v>
      </c>
      <c r="C12" s="128" t="s">
        <v>4</v>
      </c>
      <c r="D12" s="129">
        <v>60</v>
      </c>
      <c r="E12" s="129">
        <v>100</v>
      </c>
      <c r="F12" s="129"/>
      <c r="G12" s="130">
        <v>100</v>
      </c>
      <c r="H12" s="164">
        <v>1.6667000000000001</v>
      </c>
    </row>
    <row r="13" spans="1:9" ht="36">
      <c r="A13" s="127" t="s">
        <v>568</v>
      </c>
      <c r="B13" s="136" t="s">
        <v>781</v>
      </c>
      <c r="C13" s="128" t="s">
        <v>4</v>
      </c>
      <c r="D13" s="129">
        <v>85</v>
      </c>
      <c r="E13" s="129">
        <v>0</v>
      </c>
      <c r="F13" s="129"/>
      <c r="G13" s="130">
        <v>200</v>
      </c>
      <c r="H13" s="197">
        <v>0</v>
      </c>
    </row>
    <row r="14" spans="1:9" ht="24">
      <c r="A14" s="175" t="s">
        <v>570</v>
      </c>
      <c r="B14" s="198" t="s">
        <v>571</v>
      </c>
      <c r="C14" s="174" t="s">
        <v>8</v>
      </c>
      <c r="D14" s="166">
        <v>1</v>
      </c>
      <c r="E14" s="166">
        <v>0</v>
      </c>
      <c r="F14" s="166"/>
      <c r="G14" s="130">
        <v>55</v>
      </c>
      <c r="H14" s="165">
        <v>0</v>
      </c>
    </row>
    <row r="15" spans="1:9">
      <c r="A15" s="144"/>
      <c r="B15" s="339" t="s">
        <v>240</v>
      </c>
      <c r="C15" s="384"/>
      <c r="D15" s="340"/>
      <c r="E15" s="156"/>
      <c r="F15" s="156"/>
      <c r="G15" s="255">
        <v>1705</v>
      </c>
      <c r="H15" s="156"/>
    </row>
    <row r="16" spans="1:9" ht="24.75" customHeight="1">
      <c r="A16" s="122" t="s">
        <v>572</v>
      </c>
      <c r="B16" s="303" t="s">
        <v>111</v>
      </c>
      <c r="C16" s="304"/>
      <c r="D16" s="305"/>
      <c r="E16" s="156"/>
      <c r="F16" s="162">
        <v>758</v>
      </c>
      <c r="G16" s="191">
        <v>5500</v>
      </c>
      <c r="H16" s="251">
        <v>0.13789999999999999</v>
      </c>
    </row>
    <row r="17" spans="1:8">
      <c r="A17" s="125" t="s">
        <v>573</v>
      </c>
      <c r="B17" s="331" t="s">
        <v>574</v>
      </c>
      <c r="C17" s="332"/>
      <c r="D17" s="179">
        <v>7</v>
      </c>
      <c r="E17" s="179">
        <v>2</v>
      </c>
      <c r="F17" s="179"/>
      <c r="G17" s="179"/>
      <c r="H17" s="224">
        <v>0.28570000000000001</v>
      </c>
    </row>
    <row r="18" spans="1:8" ht="24">
      <c r="A18" s="127" t="s">
        <v>575</v>
      </c>
      <c r="B18" s="136" t="s">
        <v>576</v>
      </c>
      <c r="C18" s="128" t="s">
        <v>8</v>
      </c>
      <c r="D18" s="129">
        <v>1</v>
      </c>
      <c r="E18" s="129">
        <v>1</v>
      </c>
      <c r="F18" s="129"/>
      <c r="G18" s="130">
        <v>50</v>
      </c>
      <c r="H18" s="197">
        <v>1</v>
      </c>
    </row>
    <row r="19" spans="1:8">
      <c r="A19" s="127" t="s">
        <v>577</v>
      </c>
      <c r="B19" s="136" t="s">
        <v>578</v>
      </c>
      <c r="C19" s="128" t="s">
        <v>8</v>
      </c>
      <c r="D19" s="129">
        <v>1</v>
      </c>
      <c r="E19" s="129">
        <v>0</v>
      </c>
      <c r="F19" s="129"/>
      <c r="G19" s="130">
        <v>250</v>
      </c>
      <c r="H19" s="197">
        <v>0</v>
      </c>
    </row>
    <row r="20" spans="1:8" ht="24">
      <c r="A20" s="127" t="s">
        <v>579</v>
      </c>
      <c r="B20" s="136" t="s">
        <v>896</v>
      </c>
      <c r="C20" s="128" t="s">
        <v>8</v>
      </c>
      <c r="D20" s="129">
        <v>2</v>
      </c>
      <c r="E20" s="129">
        <v>0</v>
      </c>
      <c r="F20" s="129"/>
      <c r="G20" s="130">
        <v>400</v>
      </c>
      <c r="H20" s="197">
        <v>0</v>
      </c>
    </row>
    <row r="21" spans="1:8" ht="24">
      <c r="A21" s="127" t="s">
        <v>580</v>
      </c>
      <c r="B21" s="136" t="s">
        <v>581</v>
      </c>
      <c r="C21" s="128" t="s">
        <v>8</v>
      </c>
      <c r="D21" s="129">
        <v>1</v>
      </c>
      <c r="E21" s="129">
        <v>1</v>
      </c>
      <c r="F21" s="129"/>
      <c r="G21" s="130">
        <v>550</v>
      </c>
      <c r="H21" s="197">
        <v>1</v>
      </c>
    </row>
    <row r="22" spans="1:8" ht="24">
      <c r="A22" s="127" t="s">
        <v>582</v>
      </c>
      <c r="B22" s="136" t="s">
        <v>583</v>
      </c>
      <c r="C22" s="128" t="s">
        <v>8</v>
      </c>
      <c r="D22" s="129">
        <v>1</v>
      </c>
      <c r="E22" s="129">
        <v>0</v>
      </c>
      <c r="F22" s="129"/>
      <c r="G22" s="130">
        <v>300</v>
      </c>
      <c r="H22" s="197">
        <v>0</v>
      </c>
    </row>
    <row r="23" spans="1:8" ht="24">
      <c r="A23" s="127" t="s">
        <v>584</v>
      </c>
      <c r="B23" s="136" t="s">
        <v>786</v>
      </c>
      <c r="C23" s="128" t="s">
        <v>8</v>
      </c>
      <c r="D23" s="129">
        <v>1</v>
      </c>
      <c r="E23" s="129">
        <v>0</v>
      </c>
      <c r="F23" s="129"/>
      <c r="G23" s="130">
        <v>250</v>
      </c>
      <c r="H23" s="197">
        <v>0</v>
      </c>
    </row>
    <row r="24" spans="1:8" ht="25.5" customHeight="1">
      <c r="A24" s="125" t="s">
        <v>585</v>
      </c>
      <c r="B24" s="329" t="s">
        <v>586</v>
      </c>
      <c r="C24" s="330"/>
      <c r="D24" s="83">
        <v>9</v>
      </c>
      <c r="E24" s="179">
        <v>0</v>
      </c>
      <c r="F24" s="179"/>
      <c r="G24" s="179"/>
      <c r="H24" s="231">
        <v>0</v>
      </c>
    </row>
    <row r="25" spans="1:8" ht="15.75" customHeight="1">
      <c r="A25" s="253"/>
      <c r="B25" s="205" t="s">
        <v>117</v>
      </c>
      <c r="C25" s="57" t="s">
        <v>8</v>
      </c>
      <c r="D25" s="57">
        <v>60</v>
      </c>
      <c r="E25" s="128">
        <v>201</v>
      </c>
      <c r="F25" s="128"/>
      <c r="G25" s="128"/>
      <c r="H25" s="254">
        <v>3.35</v>
      </c>
    </row>
    <row r="26" spans="1:8" ht="24">
      <c r="A26" s="175" t="s">
        <v>587</v>
      </c>
      <c r="B26" s="198" t="s">
        <v>588</v>
      </c>
      <c r="C26" s="174" t="s">
        <v>8</v>
      </c>
      <c r="D26" s="166">
        <v>1</v>
      </c>
      <c r="E26" s="166">
        <v>0</v>
      </c>
      <c r="F26" s="166"/>
      <c r="G26" s="130">
        <v>300</v>
      </c>
      <c r="H26" s="165">
        <v>0</v>
      </c>
    </row>
    <row r="27" spans="1:8">
      <c r="A27" s="248" t="s">
        <v>589</v>
      </c>
      <c r="B27" s="249" t="s">
        <v>590</v>
      </c>
      <c r="C27" s="252" t="s">
        <v>8</v>
      </c>
      <c r="D27" s="240">
        <v>1</v>
      </c>
      <c r="E27" s="240">
        <v>0</v>
      </c>
      <c r="F27" s="240"/>
      <c r="G27" s="130">
        <v>450</v>
      </c>
      <c r="H27" s="250">
        <v>0</v>
      </c>
    </row>
    <row r="28" spans="1:8" ht="36">
      <c r="A28" s="175" t="s">
        <v>591</v>
      </c>
      <c r="B28" s="198" t="s">
        <v>592</v>
      </c>
      <c r="C28" s="174" t="s">
        <v>8</v>
      </c>
      <c r="D28" s="166">
        <v>4</v>
      </c>
      <c r="E28" s="166">
        <v>0</v>
      </c>
      <c r="F28" s="166"/>
      <c r="G28" s="130">
        <v>200</v>
      </c>
      <c r="H28" s="165">
        <v>0</v>
      </c>
    </row>
    <row r="29" spans="1:8" ht="24">
      <c r="A29" s="175" t="s">
        <v>593</v>
      </c>
      <c r="B29" s="198" t="s">
        <v>594</v>
      </c>
      <c r="C29" s="174" t="s">
        <v>8</v>
      </c>
      <c r="D29" s="166">
        <v>1</v>
      </c>
      <c r="E29" s="166">
        <v>0</v>
      </c>
      <c r="F29" s="166">
        <v>0</v>
      </c>
      <c r="G29" s="130">
        <v>550</v>
      </c>
      <c r="H29" s="165">
        <v>0</v>
      </c>
    </row>
    <row r="30" spans="1:8" ht="24">
      <c r="A30" s="175" t="s">
        <v>595</v>
      </c>
      <c r="B30" s="198" t="s">
        <v>596</v>
      </c>
      <c r="C30" s="174" t="s">
        <v>8</v>
      </c>
      <c r="D30" s="166">
        <v>2</v>
      </c>
      <c r="E30" s="166">
        <v>0</v>
      </c>
      <c r="F30" s="166">
        <v>0</v>
      </c>
      <c r="G30" s="130">
        <v>400</v>
      </c>
      <c r="H30" s="165">
        <v>0</v>
      </c>
    </row>
    <row r="31" spans="1:8" ht="18" customHeight="1">
      <c r="A31" s="125" t="s">
        <v>597</v>
      </c>
      <c r="B31" s="432" t="s">
        <v>118</v>
      </c>
      <c r="C31" s="433"/>
      <c r="D31" s="83">
        <v>6</v>
      </c>
      <c r="E31" s="179">
        <v>0</v>
      </c>
      <c r="F31" s="179"/>
      <c r="G31" s="179"/>
      <c r="H31" s="231">
        <v>0</v>
      </c>
    </row>
    <row r="32" spans="1:8" ht="48">
      <c r="A32" s="175" t="s">
        <v>598</v>
      </c>
      <c r="B32" s="198" t="s">
        <v>599</v>
      </c>
      <c r="C32" s="174" t="s">
        <v>8</v>
      </c>
      <c r="D32" s="166">
        <v>1</v>
      </c>
      <c r="E32" s="166">
        <v>0</v>
      </c>
      <c r="F32" s="166">
        <v>0</v>
      </c>
      <c r="G32" s="130">
        <v>200</v>
      </c>
      <c r="H32" s="165">
        <v>0</v>
      </c>
    </row>
    <row r="33" spans="1:8" ht="24">
      <c r="A33" s="127" t="s">
        <v>600</v>
      </c>
      <c r="B33" s="136" t="s">
        <v>601</v>
      </c>
      <c r="C33" s="128" t="s">
        <v>8</v>
      </c>
      <c r="D33" s="129">
        <v>5</v>
      </c>
      <c r="E33" s="129">
        <v>0</v>
      </c>
      <c r="F33" s="129"/>
      <c r="G33" s="130">
        <v>1600</v>
      </c>
      <c r="H33" s="197">
        <v>0</v>
      </c>
    </row>
    <row r="34" spans="1:8">
      <c r="A34" s="144"/>
      <c r="B34" s="339" t="s">
        <v>240</v>
      </c>
      <c r="C34" s="384"/>
      <c r="D34" s="340"/>
      <c r="E34" s="156"/>
      <c r="F34" s="156"/>
      <c r="G34" s="255">
        <v>5500</v>
      </c>
      <c r="H34" s="156"/>
    </row>
    <row r="35" spans="1:8" ht="27" customHeight="1">
      <c r="A35" s="122" t="s">
        <v>602</v>
      </c>
      <c r="B35" s="303" t="s">
        <v>603</v>
      </c>
      <c r="C35" s="304"/>
      <c r="D35" s="305"/>
      <c r="E35" s="156"/>
      <c r="F35" s="162">
        <v>67</v>
      </c>
      <c r="G35" s="191">
        <v>1625</v>
      </c>
      <c r="H35" s="251">
        <v>4.1200000000000001E-2</v>
      </c>
    </row>
    <row r="36" spans="1:8" ht="27" customHeight="1">
      <c r="A36" s="125" t="s">
        <v>604</v>
      </c>
      <c r="B36" s="329" t="s">
        <v>121</v>
      </c>
      <c r="C36" s="330"/>
      <c r="D36" s="83">
        <v>4</v>
      </c>
      <c r="E36" s="179">
        <v>0</v>
      </c>
      <c r="F36" s="179"/>
      <c r="G36" s="179"/>
      <c r="H36" s="231">
        <v>0</v>
      </c>
    </row>
    <row r="37" spans="1:8" ht="18" customHeight="1">
      <c r="A37" s="127" t="s">
        <v>605</v>
      </c>
      <c r="B37" s="98" t="s">
        <v>606</v>
      </c>
      <c r="C37" s="128" t="s">
        <v>8</v>
      </c>
      <c r="D37" s="129">
        <v>2</v>
      </c>
      <c r="E37" s="129">
        <v>0</v>
      </c>
      <c r="F37" s="129"/>
      <c r="G37" s="130">
        <v>500</v>
      </c>
      <c r="H37" s="197">
        <v>0</v>
      </c>
    </row>
    <row r="38" spans="1:8" ht="24" customHeight="1">
      <c r="A38" s="127" t="s">
        <v>607</v>
      </c>
      <c r="B38" s="98" t="s">
        <v>608</v>
      </c>
      <c r="C38" s="128" t="s">
        <v>8</v>
      </c>
      <c r="D38" s="129">
        <v>2</v>
      </c>
      <c r="E38" s="129">
        <v>0</v>
      </c>
      <c r="F38" s="129">
        <v>0</v>
      </c>
      <c r="G38" s="130">
        <v>250</v>
      </c>
      <c r="H38" s="129"/>
    </row>
    <row r="39" spans="1:8" ht="25.5" customHeight="1">
      <c r="A39" s="125" t="s">
        <v>609</v>
      </c>
      <c r="B39" s="329" t="s">
        <v>124</v>
      </c>
      <c r="C39" s="330"/>
      <c r="D39" s="83">
        <v>18</v>
      </c>
      <c r="E39" s="179">
        <v>15</v>
      </c>
      <c r="F39" s="179"/>
      <c r="G39" s="179"/>
      <c r="H39" s="224">
        <v>0.83330000000000004</v>
      </c>
    </row>
    <row r="40" spans="1:8" ht="24">
      <c r="A40" s="175" t="s">
        <v>610</v>
      </c>
      <c r="B40" s="198" t="s">
        <v>611</v>
      </c>
      <c r="C40" s="174" t="s">
        <v>8</v>
      </c>
      <c r="D40" s="166">
        <v>4</v>
      </c>
      <c r="E40" s="166">
        <v>8</v>
      </c>
      <c r="F40" s="166"/>
      <c r="G40" s="130">
        <v>50</v>
      </c>
      <c r="H40" s="166"/>
    </row>
    <row r="41" spans="1:8">
      <c r="A41" s="175" t="s">
        <v>612</v>
      </c>
      <c r="B41" s="198" t="s">
        <v>613</v>
      </c>
      <c r="C41" s="174" t="s">
        <v>8</v>
      </c>
      <c r="D41" s="166">
        <v>4</v>
      </c>
      <c r="E41" s="166">
        <v>4</v>
      </c>
      <c r="F41" s="166"/>
      <c r="G41" s="130">
        <v>50</v>
      </c>
      <c r="H41" s="165">
        <v>1</v>
      </c>
    </row>
    <row r="42" spans="1:8" ht="24">
      <c r="A42" s="175" t="s">
        <v>614</v>
      </c>
      <c r="B42" s="198" t="s">
        <v>615</v>
      </c>
      <c r="C42" s="174" t="s">
        <v>8</v>
      </c>
      <c r="D42" s="166">
        <v>3</v>
      </c>
      <c r="E42" s="166">
        <v>3</v>
      </c>
      <c r="F42" s="166"/>
      <c r="G42" s="130">
        <v>25</v>
      </c>
      <c r="H42" s="165">
        <v>1</v>
      </c>
    </row>
    <row r="43" spans="1:8" ht="24">
      <c r="A43" s="175" t="s">
        <v>616</v>
      </c>
      <c r="B43" s="198" t="s">
        <v>617</v>
      </c>
      <c r="C43" s="174" t="s">
        <v>8</v>
      </c>
      <c r="D43" s="166">
        <v>5</v>
      </c>
      <c r="E43" s="166">
        <v>0</v>
      </c>
      <c r="F43" s="166"/>
      <c r="G43" s="130">
        <v>600</v>
      </c>
      <c r="H43" s="165">
        <v>0</v>
      </c>
    </row>
    <row r="44" spans="1:8" ht="24">
      <c r="A44" s="175" t="s">
        <v>618</v>
      </c>
      <c r="B44" s="198" t="s">
        <v>619</v>
      </c>
      <c r="C44" s="174" t="s">
        <v>8</v>
      </c>
      <c r="D44" s="166">
        <v>2</v>
      </c>
      <c r="E44" s="166">
        <v>0</v>
      </c>
      <c r="F44" s="166"/>
      <c r="G44" s="130">
        <v>100</v>
      </c>
      <c r="H44" s="165">
        <v>0</v>
      </c>
    </row>
    <row r="45" spans="1:8" ht="24">
      <c r="A45" s="175" t="s">
        <v>620</v>
      </c>
      <c r="B45" s="198" t="s">
        <v>850</v>
      </c>
      <c r="C45" s="174" t="s">
        <v>8</v>
      </c>
      <c r="D45" s="166">
        <v>2</v>
      </c>
      <c r="E45" s="166">
        <v>0</v>
      </c>
      <c r="F45" s="166"/>
      <c r="G45" s="130">
        <v>50</v>
      </c>
      <c r="H45" s="165">
        <v>0</v>
      </c>
    </row>
    <row r="46" spans="1:8">
      <c r="A46" s="144"/>
      <c r="B46" s="339" t="s">
        <v>622</v>
      </c>
      <c r="C46" s="384"/>
      <c r="D46" s="340"/>
      <c r="E46" s="156"/>
      <c r="F46" s="156"/>
      <c r="G46" s="255">
        <v>1625</v>
      </c>
      <c r="H46" s="156"/>
    </row>
    <row r="47" spans="1:8">
      <c r="A47" s="122" t="s">
        <v>623</v>
      </c>
      <c r="B47" s="374" t="s">
        <v>624</v>
      </c>
      <c r="C47" s="375"/>
      <c r="D47" s="376"/>
      <c r="E47" s="156"/>
      <c r="F47" s="162">
        <v>31</v>
      </c>
      <c r="G47" s="162">
        <v>350</v>
      </c>
      <c r="H47" s="162">
        <v>8.86</v>
      </c>
    </row>
    <row r="48" spans="1:8">
      <c r="A48" s="125" t="s">
        <v>625</v>
      </c>
      <c r="B48" s="329" t="s">
        <v>128</v>
      </c>
      <c r="C48" s="330"/>
      <c r="D48" s="179">
        <v>14</v>
      </c>
      <c r="E48" s="179">
        <v>13</v>
      </c>
      <c r="F48" s="179"/>
      <c r="G48" s="179"/>
      <c r="H48" s="179">
        <v>92.86</v>
      </c>
    </row>
    <row r="49" spans="1:8" ht="24">
      <c r="A49" s="175" t="s">
        <v>626</v>
      </c>
      <c r="B49" s="198" t="s">
        <v>627</v>
      </c>
      <c r="C49" s="174" t="s">
        <v>8</v>
      </c>
      <c r="D49" s="166">
        <v>1</v>
      </c>
      <c r="E49" s="166">
        <v>1</v>
      </c>
      <c r="F49" s="166"/>
      <c r="G49" s="130">
        <v>200</v>
      </c>
      <c r="H49" s="166"/>
    </row>
    <row r="50" spans="1:8">
      <c r="A50" s="127" t="s">
        <v>628</v>
      </c>
      <c r="B50" s="136" t="s">
        <v>629</v>
      </c>
      <c r="C50" s="128" t="s">
        <v>8</v>
      </c>
      <c r="D50" s="129">
        <v>13</v>
      </c>
      <c r="E50" s="129">
        <v>12</v>
      </c>
      <c r="F50" s="129"/>
      <c r="G50" s="130">
        <v>150</v>
      </c>
      <c r="H50" s="197">
        <v>1.08</v>
      </c>
    </row>
    <row r="51" spans="1:8">
      <c r="A51" s="144"/>
      <c r="B51" s="339" t="s">
        <v>240</v>
      </c>
      <c r="C51" s="384"/>
      <c r="D51" s="340"/>
      <c r="E51" s="156"/>
      <c r="F51" s="156"/>
      <c r="G51" s="255">
        <v>350</v>
      </c>
      <c r="H51" s="156"/>
    </row>
    <row r="52" spans="1:8">
      <c r="A52" s="118"/>
      <c r="B52" s="429" t="s">
        <v>630</v>
      </c>
      <c r="C52" s="430"/>
      <c r="D52" s="431"/>
      <c r="E52" s="188"/>
      <c r="F52" s="188"/>
      <c r="G52" s="256">
        <v>9180</v>
      </c>
      <c r="H52" s="188"/>
    </row>
  </sheetData>
  <mergeCells count="18">
    <mergeCell ref="B3:D3"/>
    <mergeCell ref="B4:D4"/>
    <mergeCell ref="B15:D15"/>
    <mergeCell ref="B5:C5"/>
    <mergeCell ref="B11:C11"/>
    <mergeCell ref="B17:C17"/>
    <mergeCell ref="B24:C24"/>
    <mergeCell ref="B31:C31"/>
    <mergeCell ref="B36:C36"/>
    <mergeCell ref="B16:D16"/>
    <mergeCell ref="B39:C39"/>
    <mergeCell ref="B48:C48"/>
    <mergeCell ref="B52:D52"/>
    <mergeCell ref="B34:D34"/>
    <mergeCell ref="B35:D35"/>
    <mergeCell ref="B46:D46"/>
    <mergeCell ref="B47:D47"/>
    <mergeCell ref="B51:D51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M55"/>
  <sheetViews>
    <sheetView workbookViewId="0">
      <pane xSplit="10" ySplit="4" topLeftCell="K26" activePane="bottomRight" state="frozen"/>
      <selection pane="topRight" activeCell="K1" sqref="K1"/>
      <selection pane="bottomLeft" activeCell="A5" sqref="A5"/>
      <selection pane="bottomRight" activeCell="D27" sqref="D27"/>
    </sheetView>
  </sheetViews>
  <sheetFormatPr defaultRowHeight="12.75"/>
  <cols>
    <col min="1" max="1" width="6.28515625" style="11" customWidth="1"/>
    <col min="2" max="2" width="46.5703125" style="11" customWidth="1"/>
    <col min="3" max="3" width="11.42578125" style="11" customWidth="1"/>
    <col min="4" max="4" width="8.140625" style="11" customWidth="1"/>
    <col min="5" max="5" width="9.5703125" style="11" customWidth="1"/>
    <col min="6" max="7" width="9.140625" style="11"/>
    <col min="8" max="8" width="8.5703125" style="11" customWidth="1"/>
    <col min="9" max="9" width="8.140625" style="11" customWidth="1"/>
    <col min="10" max="10" width="10" style="11" bestFit="1" customWidth="1"/>
    <col min="11" max="16384" width="9.140625" style="11"/>
  </cols>
  <sheetData>
    <row r="1" spans="1:13">
      <c r="A1" s="437" t="s">
        <v>290</v>
      </c>
      <c r="B1" s="440" t="s">
        <v>551</v>
      </c>
      <c r="C1" s="397" t="s">
        <v>291</v>
      </c>
      <c r="D1" s="397" t="s">
        <v>292</v>
      </c>
      <c r="E1" s="397" t="s">
        <v>293</v>
      </c>
      <c r="F1" s="397"/>
      <c r="G1" s="397"/>
      <c r="H1" s="397"/>
      <c r="I1" s="397"/>
      <c r="J1" s="388" t="s">
        <v>294</v>
      </c>
      <c r="K1" s="386"/>
      <c r="L1" s="387"/>
      <c r="M1" s="387"/>
    </row>
    <row r="2" spans="1:13">
      <c r="A2" s="438"/>
      <c r="B2" s="441"/>
      <c r="C2" s="391"/>
      <c r="D2" s="391"/>
      <c r="E2" s="391" t="s">
        <v>295</v>
      </c>
      <c r="F2" s="391" t="s">
        <v>296</v>
      </c>
      <c r="G2" s="391"/>
      <c r="H2" s="391"/>
      <c r="I2" s="391" t="s">
        <v>297</v>
      </c>
      <c r="J2" s="389"/>
      <c r="K2" s="386"/>
      <c r="L2" s="387"/>
      <c r="M2" s="387"/>
    </row>
    <row r="3" spans="1:13" ht="24.75" thickBot="1">
      <c r="A3" s="439"/>
      <c r="B3" s="442"/>
      <c r="C3" s="436"/>
      <c r="D3" s="436"/>
      <c r="E3" s="435"/>
      <c r="F3" s="258" t="s">
        <v>295</v>
      </c>
      <c r="G3" s="258" t="s">
        <v>298</v>
      </c>
      <c r="H3" s="258" t="s">
        <v>299</v>
      </c>
      <c r="I3" s="436"/>
      <c r="J3" s="434"/>
    </row>
    <row r="4" spans="1:13">
      <c r="A4" s="206" t="s">
        <v>166</v>
      </c>
      <c r="B4" s="207" t="s">
        <v>166</v>
      </c>
      <c r="C4" s="259" t="s">
        <v>166</v>
      </c>
      <c r="D4" s="259" t="s">
        <v>166</v>
      </c>
      <c r="E4" s="259" t="s">
        <v>300</v>
      </c>
      <c r="F4" s="259" t="s">
        <v>300</v>
      </c>
      <c r="G4" s="259" t="s">
        <v>300</v>
      </c>
      <c r="H4" s="259" t="s">
        <v>300</v>
      </c>
      <c r="I4" s="259" t="s">
        <v>300</v>
      </c>
      <c r="J4" s="259" t="s">
        <v>300</v>
      </c>
    </row>
    <row r="5" spans="1:13" ht="36">
      <c r="A5" s="122" t="s">
        <v>552</v>
      </c>
      <c r="B5" s="239" t="s">
        <v>104</v>
      </c>
      <c r="C5" s="46"/>
      <c r="D5" s="46"/>
      <c r="E5" s="46"/>
      <c r="F5" s="46"/>
      <c r="G5" s="46"/>
      <c r="H5" s="46"/>
      <c r="I5" s="46"/>
      <c r="J5" s="46"/>
    </row>
    <row r="6" spans="1:13" ht="24">
      <c r="A6" s="125" t="s">
        <v>553</v>
      </c>
      <c r="B6" s="214" t="s">
        <v>554</v>
      </c>
      <c r="C6" s="36"/>
      <c r="D6" s="36"/>
      <c r="E6" s="133">
        <f>SUM(E7:E11)</f>
        <v>0</v>
      </c>
      <c r="F6" s="133">
        <f t="shared" ref="F6:J6" si="0">SUM(F7:F11)</f>
        <v>0</v>
      </c>
      <c r="G6" s="133">
        <f t="shared" si="0"/>
        <v>0</v>
      </c>
      <c r="H6" s="133">
        <f t="shared" si="0"/>
        <v>0</v>
      </c>
      <c r="I6" s="133">
        <f t="shared" si="0"/>
        <v>0</v>
      </c>
      <c r="J6" s="133">
        <f t="shared" si="0"/>
        <v>0</v>
      </c>
    </row>
    <row r="7" spans="1:13" ht="36">
      <c r="A7" s="175" t="s">
        <v>555</v>
      </c>
      <c r="B7" s="198" t="s">
        <v>556</v>
      </c>
      <c r="C7" s="168"/>
      <c r="D7" s="168"/>
      <c r="E7" s="168">
        <f>SUM(I7+J7)</f>
        <v>0</v>
      </c>
      <c r="F7" s="168">
        <f>SUM(G7+H7)</f>
        <v>0</v>
      </c>
      <c r="G7" s="168"/>
      <c r="H7" s="168"/>
      <c r="I7" s="168"/>
      <c r="J7" s="168"/>
    </row>
    <row r="8" spans="1:13" ht="36">
      <c r="A8" s="175" t="s">
        <v>557</v>
      </c>
      <c r="B8" s="198" t="s">
        <v>558</v>
      </c>
      <c r="C8" s="168"/>
      <c r="D8" s="168"/>
      <c r="E8" s="168">
        <f t="shared" ref="E8:E11" si="1">SUM(I8+J8)</f>
        <v>0</v>
      </c>
      <c r="F8" s="168">
        <f t="shared" ref="F8:F11" si="2">SUM(G8+H8)</f>
        <v>0</v>
      </c>
      <c r="G8" s="168"/>
      <c r="H8" s="168"/>
      <c r="I8" s="168"/>
      <c r="J8" s="168"/>
    </row>
    <row r="9" spans="1:13" ht="14.25" customHeight="1">
      <c r="A9" s="175" t="s">
        <v>559</v>
      </c>
      <c r="B9" s="198" t="s">
        <v>560</v>
      </c>
      <c r="C9" s="168"/>
      <c r="D9" s="168"/>
      <c r="E9" s="168">
        <f t="shared" si="1"/>
        <v>0</v>
      </c>
      <c r="F9" s="168">
        <f t="shared" si="2"/>
        <v>0</v>
      </c>
      <c r="G9" s="168"/>
      <c r="H9" s="168"/>
      <c r="I9" s="168"/>
      <c r="J9" s="168"/>
    </row>
    <row r="10" spans="1:13" ht="36">
      <c r="A10" s="175" t="s">
        <v>561</v>
      </c>
      <c r="B10" s="198" t="s">
        <v>562</v>
      </c>
      <c r="C10" s="168"/>
      <c r="D10" s="168"/>
      <c r="E10" s="168">
        <f t="shared" si="1"/>
        <v>0</v>
      </c>
      <c r="F10" s="168">
        <f t="shared" si="2"/>
        <v>0</v>
      </c>
      <c r="G10" s="168"/>
      <c r="H10" s="168"/>
      <c r="I10" s="168"/>
      <c r="J10" s="168"/>
    </row>
    <row r="11" spans="1:13" ht="24">
      <c r="A11" s="175" t="s">
        <v>563</v>
      </c>
      <c r="B11" s="194" t="s">
        <v>564</v>
      </c>
      <c r="C11" s="168"/>
      <c r="D11" s="168"/>
      <c r="E11" s="168">
        <f t="shared" si="1"/>
        <v>0</v>
      </c>
      <c r="F11" s="168">
        <f t="shared" si="2"/>
        <v>0</v>
      </c>
      <c r="G11" s="168"/>
      <c r="H11" s="168"/>
      <c r="I11" s="168"/>
      <c r="J11" s="168"/>
    </row>
    <row r="12" spans="1:13" ht="24">
      <c r="A12" s="125" t="s">
        <v>565</v>
      </c>
      <c r="B12" s="214" t="s">
        <v>108</v>
      </c>
      <c r="C12" s="36"/>
      <c r="D12" s="36"/>
      <c r="E12" s="133">
        <f>SUM(E13:E15)</f>
        <v>0</v>
      </c>
      <c r="F12" s="133">
        <f t="shared" ref="F12:J12" si="3">SUM(F13:F15)</f>
        <v>0</v>
      </c>
      <c r="G12" s="133">
        <f t="shared" si="3"/>
        <v>0</v>
      </c>
      <c r="H12" s="133">
        <f t="shared" si="3"/>
        <v>0</v>
      </c>
      <c r="I12" s="133">
        <f t="shared" si="3"/>
        <v>0</v>
      </c>
      <c r="J12" s="133">
        <f t="shared" si="3"/>
        <v>0</v>
      </c>
    </row>
    <row r="13" spans="1:13">
      <c r="A13" s="175" t="s">
        <v>566</v>
      </c>
      <c r="B13" s="198" t="s">
        <v>567</v>
      </c>
      <c r="C13" s="168"/>
      <c r="D13" s="168"/>
      <c r="E13" s="168">
        <f>SUM(I13+J13)</f>
        <v>0</v>
      </c>
      <c r="F13" s="168">
        <f>SUM(G13+H13)</f>
        <v>0</v>
      </c>
      <c r="G13" s="168"/>
      <c r="H13" s="168"/>
      <c r="I13" s="168"/>
      <c r="J13" s="168"/>
    </row>
    <row r="14" spans="1:13">
      <c r="A14" s="175" t="s">
        <v>568</v>
      </c>
      <c r="B14" s="198" t="s">
        <v>569</v>
      </c>
      <c r="C14" s="168"/>
      <c r="D14" s="168"/>
      <c r="E14" s="168">
        <f t="shared" ref="E14:E15" si="4">SUM(I14+J14)</f>
        <v>0</v>
      </c>
      <c r="F14" s="168">
        <f t="shared" ref="F14:F15" si="5">SUM(G14+H14)</f>
        <v>0</v>
      </c>
      <c r="G14" s="168"/>
      <c r="H14" s="168"/>
      <c r="I14" s="168"/>
      <c r="J14" s="168"/>
    </row>
    <row r="15" spans="1:13" ht="24">
      <c r="A15" s="175" t="s">
        <v>570</v>
      </c>
      <c r="B15" s="198" t="s">
        <v>571</v>
      </c>
      <c r="C15" s="168"/>
      <c r="D15" s="168"/>
      <c r="E15" s="168">
        <f t="shared" si="4"/>
        <v>0</v>
      </c>
      <c r="F15" s="168">
        <f t="shared" si="5"/>
        <v>0</v>
      </c>
      <c r="G15" s="168"/>
      <c r="H15" s="168"/>
      <c r="I15" s="168"/>
      <c r="J15" s="168"/>
    </row>
    <row r="16" spans="1:13">
      <c r="A16" s="52"/>
      <c r="B16" s="182" t="s">
        <v>240</v>
      </c>
      <c r="C16" s="46"/>
      <c r="D16" s="46"/>
      <c r="E16" s="124">
        <f>SUM(E12+E6)</f>
        <v>0</v>
      </c>
      <c r="F16" s="124">
        <f t="shared" ref="F16:J16" si="6">SUM(F12+F6)</f>
        <v>0</v>
      </c>
      <c r="G16" s="124">
        <f t="shared" si="6"/>
        <v>0</v>
      </c>
      <c r="H16" s="124">
        <f t="shared" si="6"/>
        <v>0</v>
      </c>
      <c r="I16" s="124">
        <f t="shared" si="6"/>
        <v>0</v>
      </c>
      <c r="J16" s="124">
        <f t="shared" si="6"/>
        <v>0</v>
      </c>
    </row>
    <row r="17" spans="1:10" ht="24">
      <c r="A17" s="122" t="s">
        <v>572</v>
      </c>
      <c r="B17" s="45" t="s">
        <v>111</v>
      </c>
      <c r="C17" s="46"/>
      <c r="D17" s="46"/>
      <c r="E17" s="46"/>
      <c r="F17" s="46"/>
      <c r="G17" s="46"/>
      <c r="H17" s="46"/>
      <c r="I17" s="46"/>
      <c r="J17" s="46"/>
    </row>
    <row r="18" spans="1:10">
      <c r="A18" s="125" t="s">
        <v>573</v>
      </c>
      <c r="B18" s="37" t="s">
        <v>574</v>
      </c>
      <c r="C18" s="36"/>
      <c r="D18" s="36"/>
      <c r="E18" s="208">
        <f>SUM(E19:E26)</f>
        <v>758586.58000000007</v>
      </c>
      <c r="F18" s="208">
        <f t="shared" ref="F18:J18" si="7">SUM(F19:F26)</f>
        <v>15943.48</v>
      </c>
      <c r="G18" s="208">
        <f t="shared" si="7"/>
        <v>15943.48</v>
      </c>
      <c r="H18" s="133">
        <f t="shared" si="7"/>
        <v>0</v>
      </c>
      <c r="I18" s="133">
        <f t="shared" si="7"/>
        <v>0</v>
      </c>
      <c r="J18" s="208">
        <f t="shared" si="7"/>
        <v>742643.1</v>
      </c>
    </row>
    <row r="19" spans="1:10" ht="24">
      <c r="A19" s="175" t="s">
        <v>575</v>
      </c>
      <c r="B19" s="176" t="s">
        <v>576</v>
      </c>
      <c r="C19" s="168"/>
      <c r="D19" s="168"/>
      <c r="E19" s="168">
        <f>SUM(F19+I19+J19)</f>
        <v>0</v>
      </c>
      <c r="F19" s="168">
        <f>SUM(G19+H19)</f>
        <v>0</v>
      </c>
      <c r="G19" s="168"/>
      <c r="H19" s="168"/>
      <c r="I19" s="168"/>
      <c r="J19" s="168"/>
    </row>
    <row r="20" spans="1:10">
      <c r="A20" s="175" t="s">
        <v>577</v>
      </c>
      <c r="B20" s="176" t="s">
        <v>578</v>
      </c>
      <c r="C20" s="168"/>
      <c r="D20" s="168"/>
      <c r="E20" s="168">
        <f t="shared" ref="E20:E26" si="8">SUM(F20+I20+J20)</f>
        <v>0</v>
      </c>
      <c r="F20" s="168">
        <f t="shared" ref="F20:F26" si="9">SUM(G20+H20)</f>
        <v>0</v>
      </c>
      <c r="G20" s="168"/>
      <c r="H20" s="168"/>
      <c r="I20" s="168"/>
      <c r="J20" s="168"/>
    </row>
    <row r="21" spans="1:10" ht="24">
      <c r="A21" s="175" t="s">
        <v>579</v>
      </c>
      <c r="B21" s="176" t="s">
        <v>896</v>
      </c>
      <c r="C21" s="168"/>
      <c r="D21" s="168"/>
      <c r="E21" s="168">
        <f t="shared" si="8"/>
        <v>0</v>
      </c>
      <c r="F21" s="168">
        <f t="shared" si="9"/>
        <v>0</v>
      </c>
      <c r="G21" s="168"/>
      <c r="H21" s="168"/>
      <c r="I21" s="168"/>
      <c r="J21" s="168"/>
    </row>
    <row r="22" spans="1:10" ht="24">
      <c r="A22" s="175" t="s">
        <v>580</v>
      </c>
      <c r="B22" s="176" t="s">
        <v>581</v>
      </c>
      <c r="C22" s="168"/>
      <c r="D22" s="168"/>
      <c r="E22" s="168">
        <f t="shared" si="8"/>
        <v>0</v>
      </c>
      <c r="F22" s="168">
        <f t="shared" si="9"/>
        <v>0</v>
      </c>
      <c r="G22" s="168"/>
      <c r="H22" s="168"/>
      <c r="I22" s="168"/>
      <c r="J22" s="168"/>
    </row>
    <row r="23" spans="1:10">
      <c r="A23" s="127"/>
      <c r="B23" s="39" t="s">
        <v>736</v>
      </c>
      <c r="C23" s="158"/>
      <c r="D23" s="158" t="s">
        <v>768</v>
      </c>
      <c r="E23" s="41">
        <f t="shared" si="8"/>
        <v>258588.26</v>
      </c>
      <c r="F23" s="41">
        <f t="shared" si="9"/>
        <v>15943.48</v>
      </c>
      <c r="G23" s="41">
        <v>15943.48</v>
      </c>
      <c r="H23" s="41">
        <v>0</v>
      </c>
      <c r="I23" s="41">
        <v>0</v>
      </c>
      <c r="J23" s="43">
        <v>242644.78</v>
      </c>
    </row>
    <row r="24" spans="1:10">
      <c r="A24" s="127"/>
      <c r="B24" s="39" t="s">
        <v>743</v>
      </c>
      <c r="C24" s="158"/>
      <c r="D24" s="158">
        <v>2015</v>
      </c>
      <c r="E24" s="41">
        <f t="shared" si="8"/>
        <v>499998.32</v>
      </c>
      <c r="F24" s="41">
        <f t="shared" si="9"/>
        <v>0</v>
      </c>
      <c r="G24" s="41">
        <v>0</v>
      </c>
      <c r="H24" s="41">
        <v>0</v>
      </c>
      <c r="I24" s="41">
        <v>0</v>
      </c>
      <c r="J24" s="43">
        <v>499998.32</v>
      </c>
    </row>
    <row r="25" spans="1:10" ht="24">
      <c r="A25" s="175" t="s">
        <v>582</v>
      </c>
      <c r="B25" s="176" t="s">
        <v>583</v>
      </c>
      <c r="C25" s="168"/>
      <c r="D25" s="168"/>
      <c r="E25" s="168">
        <f t="shared" si="8"/>
        <v>0</v>
      </c>
      <c r="F25" s="168">
        <f t="shared" si="9"/>
        <v>0</v>
      </c>
      <c r="G25" s="168"/>
      <c r="H25" s="168"/>
      <c r="I25" s="168"/>
      <c r="J25" s="168"/>
    </row>
    <row r="26" spans="1:10" ht="24">
      <c r="A26" s="175" t="s">
        <v>584</v>
      </c>
      <c r="B26" s="176" t="s">
        <v>843</v>
      </c>
      <c r="C26" s="168"/>
      <c r="D26" s="168"/>
      <c r="E26" s="168">
        <f t="shared" si="8"/>
        <v>0</v>
      </c>
      <c r="F26" s="168">
        <f t="shared" si="9"/>
        <v>0</v>
      </c>
      <c r="G26" s="168"/>
      <c r="H26" s="168"/>
      <c r="I26" s="168"/>
      <c r="J26" s="168"/>
    </row>
    <row r="27" spans="1:10" ht="24">
      <c r="A27" s="125" t="s">
        <v>585</v>
      </c>
      <c r="B27" s="49" t="s">
        <v>586</v>
      </c>
      <c r="C27" s="36"/>
      <c r="D27" s="36"/>
      <c r="E27" s="133">
        <f>SUM(E28:E32)</f>
        <v>0</v>
      </c>
      <c r="F27" s="133">
        <f t="shared" ref="F27:J27" si="10">SUM(F28:F32)</f>
        <v>0</v>
      </c>
      <c r="G27" s="133">
        <f t="shared" si="10"/>
        <v>0</v>
      </c>
      <c r="H27" s="133">
        <f t="shared" si="10"/>
        <v>0</v>
      </c>
      <c r="I27" s="133">
        <f t="shared" si="10"/>
        <v>0</v>
      </c>
      <c r="J27" s="133">
        <f t="shared" si="10"/>
        <v>0</v>
      </c>
    </row>
    <row r="28" spans="1:10" ht="24">
      <c r="A28" s="175" t="s">
        <v>587</v>
      </c>
      <c r="B28" s="176" t="s">
        <v>588</v>
      </c>
      <c r="C28" s="168"/>
      <c r="D28" s="168"/>
      <c r="E28" s="168">
        <f>SUM(I28+J28)</f>
        <v>0</v>
      </c>
      <c r="F28" s="168">
        <f>SUM(G28+H28)</f>
        <v>0</v>
      </c>
      <c r="G28" s="168"/>
      <c r="H28" s="168"/>
      <c r="I28" s="168"/>
      <c r="J28" s="168"/>
    </row>
    <row r="29" spans="1:10">
      <c r="A29" s="175" t="s">
        <v>589</v>
      </c>
      <c r="B29" s="176" t="s">
        <v>590</v>
      </c>
      <c r="C29" s="168"/>
      <c r="D29" s="168"/>
      <c r="E29" s="168">
        <f t="shared" ref="E29:E32" si="11">SUM(I29+J29)</f>
        <v>0</v>
      </c>
      <c r="F29" s="168">
        <f t="shared" ref="F29:F32" si="12">SUM(G29+H29)</f>
        <v>0</v>
      </c>
      <c r="G29" s="168"/>
      <c r="H29" s="168"/>
      <c r="I29" s="168"/>
      <c r="J29" s="168"/>
    </row>
    <row r="30" spans="1:10" ht="36">
      <c r="A30" s="175" t="s">
        <v>591</v>
      </c>
      <c r="B30" s="194" t="s">
        <v>592</v>
      </c>
      <c r="C30" s="168"/>
      <c r="D30" s="168"/>
      <c r="E30" s="168">
        <f t="shared" si="11"/>
        <v>0</v>
      </c>
      <c r="F30" s="168">
        <f t="shared" si="12"/>
        <v>0</v>
      </c>
      <c r="G30" s="168"/>
      <c r="H30" s="168"/>
      <c r="I30" s="168"/>
      <c r="J30" s="168"/>
    </row>
    <row r="31" spans="1:10" ht="13.5" customHeight="1">
      <c r="A31" s="175" t="s">
        <v>593</v>
      </c>
      <c r="B31" s="176" t="s">
        <v>594</v>
      </c>
      <c r="C31" s="168"/>
      <c r="D31" s="168"/>
      <c r="E31" s="168">
        <f t="shared" si="11"/>
        <v>0</v>
      </c>
      <c r="F31" s="168">
        <f t="shared" si="12"/>
        <v>0</v>
      </c>
      <c r="G31" s="168"/>
      <c r="H31" s="168"/>
      <c r="I31" s="168"/>
      <c r="J31" s="168"/>
    </row>
    <row r="32" spans="1:10" ht="24">
      <c r="A32" s="175" t="s">
        <v>595</v>
      </c>
      <c r="B32" s="176" t="s">
        <v>596</v>
      </c>
      <c r="C32" s="168"/>
      <c r="D32" s="168"/>
      <c r="E32" s="168">
        <f t="shared" si="11"/>
        <v>0</v>
      </c>
      <c r="F32" s="168">
        <f t="shared" si="12"/>
        <v>0</v>
      </c>
      <c r="G32" s="168"/>
      <c r="H32" s="168"/>
      <c r="I32" s="168"/>
      <c r="J32" s="168"/>
    </row>
    <row r="33" spans="1:10" ht="24">
      <c r="A33" s="125" t="s">
        <v>597</v>
      </c>
      <c r="B33" s="49" t="s">
        <v>118</v>
      </c>
      <c r="C33" s="36"/>
      <c r="D33" s="36"/>
      <c r="E33" s="133">
        <f>SUM(E34:E35)</f>
        <v>0</v>
      </c>
      <c r="F33" s="133">
        <f t="shared" ref="F33:J33" si="13">SUM(F34:F35)</f>
        <v>0</v>
      </c>
      <c r="G33" s="133">
        <f t="shared" si="13"/>
        <v>0</v>
      </c>
      <c r="H33" s="133">
        <f t="shared" si="13"/>
        <v>0</v>
      </c>
      <c r="I33" s="133">
        <f t="shared" si="13"/>
        <v>0</v>
      </c>
      <c r="J33" s="133">
        <f t="shared" si="13"/>
        <v>0</v>
      </c>
    </row>
    <row r="34" spans="1:10" ht="48">
      <c r="A34" s="175" t="s">
        <v>598</v>
      </c>
      <c r="B34" s="176" t="s">
        <v>599</v>
      </c>
      <c r="C34" s="168"/>
      <c r="D34" s="168"/>
      <c r="E34" s="168">
        <f>SUM(I34+J34)</f>
        <v>0</v>
      </c>
      <c r="F34" s="168">
        <f>SUM(G34+H34)</f>
        <v>0</v>
      </c>
      <c r="G34" s="168"/>
      <c r="H34" s="168"/>
      <c r="I34" s="168"/>
      <c r="J34" s="168"/>
    </row>
    <row r="35" spans="1:10" ht="24">
      <c r="A35" s="175" t="s">
        <v>600</v>
      </c>
      <c r="B35" s="176" t="s">
        <v>601</v>
      </c>
      <c r="C35" s="168"/>
      <c r="D35" s="168"/>
      <c r="E35" s="168">
        <f>SUM(I35+J35)</f>
        <v>0</v>
      </c>
      <c r="F35" s="168">
        <f>SUM(G35+H35)</f>
        <v>0</v>
      </c>
      <c r="G35" s="168"/>
      <c r="H35" s="168"/>
      <c r="I35" s="168"/>
      <c r="J35" s="168"/>
    </row>
    <row r="36" spans="1:10">
      <c r="A36" s="144"/>
      <c r="B36" s="182" t="s">
        <v>240</v>
      </c>
      <c r="C36" s="46"/>
      <c r="D36" s="46"/>
      <c r="E36" s="124">
        <f>SUM(E33+E27+E18)</f>
        <v>758586.58000000007</v>
      </c>
      <c r="F36" s="124">
        <f t="shared" ref="F36:J36" si="14">SUM(F33+F27+F18)</f>
        <v>15943.48</v>
      </c>
      <c r="G36" s="124">
        <f t="shared" si="14"/>
        <v>15943.48</v>
      </c>
      <c r="H36" s="124">
        <f t="shared" si="14"/>
        <v>0</v>
      </c>
      <c r="I36" s="124">
        <f t="shared" si="14"/>
        <v>0</v>
      </c>
      <c r="J36" s="124">
        <f t="shared" si="14"/>
        <v>742643.1</v>
      </c>
    </row>
    <row r="37" spans="1:10" ht="36">
      <c r="A37" s="122" t="s">
        <v>602</v>
      </c>
      <c r="B37" s="50" t="s">
        <v>603</v>
      </c>
      <c r="C37" s="46"/>
      <c r="D37" s="46"/>
      <c r="E37" s="46"/>
      <c r="F37" s="46"/>
      <c r="G37" s="46"/>
      <c r="H37" s="46"/>
      <c r="I37" s="46"/>
      <c r="J37" s="46"/>
    </row>
    <row r="38" spans="1:10" ht="24">
      <c r="A38" s="125" t="s">
        <v>604</v>
      </c>
      <c r="B38" s="49" t="s">
        <v>121</v>
      </c>
      <c r="C38" s="36"/>
      <c r="D38" s="36"/>
      <c r="E38" s="133">
        <f>SUM(E39:E40)</f>
        <v>0</v>
      </c>
      <c r="F38" s="133">
        <f t="shared" ref="F38:J38" si="15">SUM(F39:F40)</f>
        <v>0</v>
      </c>
      <c r="G38" s="133">
        <f t="shared" si="15"/>
        <v>0</v>
      </c>
      <c r="H38" s="133">
        <f t="shared" si="15"/>
        <v>0</v>
      </c>
      <c r="I38" s="133">
        <f t="shared" si="15"/>
        <v>0</v>
      </c>
      <c r="J38" s="133">
        <f t="shared" si="15"/>
        <v>0</v>
      </c>
    </row>
    <row r="39" spans="1:10" ht="16.5" customHeight="1">
      <c r="A39" s="175" t="s">
        <v>605</v>
      </c>
      <c r="B39" s="173" t="s">
        <v>606</v>
      </c>
      <c r="C39" s="168"/>
      <c r="D39" s="168"/>
      <c r="E39" s="168">
        <f>SUM(I39+J39)</f>
        <v>0</v>
      </c>
      <c r="F39" s="168">
        <f>SUM(G38+H38)</f>
        <v>0</v>
      </c>
      <c r="G39" s="168"/>
      <c r="H39" s="168"/>
      <c r="I39" s="168"/>
      <c r="J39" s="168"/>
    </row>
    <row r="40" spans="1:10" ht="26.25" customHeight="1">
      <c r="A40" s="175" t="s">
        <v>607</v>
      </c>
      <c r="B40" s="173" t="s">
        <v>608</v>
      </c>
      <c r="C40" s="168"/>
      <c r="D40" s="168"/>
      <c r="E40" s="168">
        <f>SUM(I40+J40)</f>
        <v>0</v>
      </c>
      <c r="F40" s="168">
        <f>SUM(G39+H39)</f>
        <v>0</v>
      </c>
      <c r="G40" s="168"/>
      <c r="H40" s="168"/>
      <c r="I40" s="168"/>
      <c r="J40" s="168"/>
    </row>
    <row r="41" spans="1:10" ht="24">
      <c r="A41" s="125" t="s">
        <v>609</v>
      </c>
      <c r="B41" s="49" t="s">
        <v>124</v>
      </c>
      <c r="C41" s="36"/>
      <c r="D41" s="36"/>
      <c r="E41" s="133">
        <f>SUM(E42:E47)</f>
        <v>67080</v>
      </c>
      <c r="F41" s="133">
        <f t="shared" ref="F41:J41" si="16">SUM(F42:F47)</f>
        <v>67080</v>
      </c>
      <c r="G41" s="133">
        <f t="shared" si="16"/>
        <v>67080</v>
      </c>
      <c r="H41" s="133">
        <f t="shared" si="16"/>
        <v>0</v>
      </c>
      <c r="I41" s="133">
        <f t="shared" si="16"/>
        <v>0</v>
      </c>
      <c r="J41" s="133">
        <f t="shared" si="16"/>
        <v>0</v>
      </c>
    </row>
    <row r="42" spans="1:10" ht="24">
      <c r="A42" s="127" t="s">
        <v>610</v>
      </c>
      <c r="B42" s="39" t="s">
        <v>611</v>
      </c>
      <c r="C42" s="41"/>
      <c r="D42" s="158" t="s">
        <v>842</v>
      </c>
      <c r="E42" s="41">
        <f>SUM(F42+I42+J42)</f>
        <v>18880</v>
      </c>
      <c r="F42" s="41">
        <f>SUM(G42+H42)</f>
        <v>18880</v>
      </c>
      <c r="G42" s="42">
        <v>18880</v>
      </c>
      <c r="H42" s="41">
        <v>0</v>
      </c>
      <c r="I42" s="41">
        <v>0</v>
      </c>
      <c r="J42" s="41">
        <v>0</v>
      </c>
    </row>
    <row r="43" spans="1:10">
      <c r="A43" s="127" t="s">
        <v>612</v>
      </c>
      <c r="B43" s="39" t="s">
        <v>613</v>
      </c>
      <c r="C43" s="41"/>
      <c r="D43" s="158" t="s">
        <v>842</v>
      </c>
      <c r="E43" s="41">
        <f t="shared" ref="E43:E47" si="17">SUM(F43+I43+J43)</f>
        <v>44700</v>
      </c>
      <c r="F43" s="41">
        <f t="shared" ref="F43:F47" si="18">SUM(G43+H43)</f>
        <v>44700</v>
      </c>
      <c r="G43" s="42">
        <v>44700</v>
      </c>
      <c r="H43" s="41">
        <v>0</v>
      </c>
      <c r="I43" s="41">
        <v>0</v>
      </c>
      <c r="J43" s="41">
        <v>0</v>
      </c>
    </row>
    <row r="44" spans="1:10" ht="24">
      <c r="A44" s="175" t="s">
        <v>614</v>
      </c>
      <c r="B44" s="198" t="s">
        <v>615</v>
      </c>
      <c r="C44" s="168"/>
      <c r="D44" s="217"/>
      <c r="E44" s="236">
        <f t="shared" si="17"/>
        <v>0</v>
      </c>
      <c r="F44" s="168">
        <f t="shared" si="18"/>
        <v>0</v>
      </c>
      <c r="G44" s="168"/>
      <c r="H44" s="168"/>
      <c r="I44" s="168"/>
      <c r="J44" s="168"/>
    </row>
    <row r="45" spans="1:10" ht="12.75" customHeight="1">
      <c r="A45" s="175" t="s">
        <v>616</v>
      </c>
      <c r="B45" s="198" t="s">
        <v>617</v>
      </c>
      <c r="C45" s="168"/>
      <c r="D45" s="217"/>
      <c r="E45" s="236">
        <f t="shared" si="17"/>
        <v>0</v>
      </c>
      <c r="F45" s="168">
        <f t="shared" si="18"/>
        <v>0</v>
      </c>
      <c r="G45" s="168"/>
      <c r="H45" s="168"/>
      <c r="I45" s="168"/>
      <c r="J45" s="168"/>
    </row>
    <row r="46" spans="1:10" ht="24">
      <c r="A46" s="127" t="s">
        <v>618</v>
      </c>
      <c r="B46" s="136" t="s">
        <v>897</v>
      </c>
      <c r="C46" s="41"/>
      <c r="D46" s="158" t="s">
        <v>842</v>
      </c>
      <c r="E46" s="41">
        <f t="shared" si="17"/>
        <v>3500</v>
      </c>
      <c r="F46" s="41">
        <f t="shared" si="18"/>
        <v>3500</v>
      </c>
      <c r="G46" s="42">
        <v>3500</v>
      </c>
      <c r="H46" s="41">
        <v>0</v>
      </c>
      <c r="I46" s="41">
        <v>0</v>
      </c>
      <c r="J46" s="41">
        <v>0</v>
      </c>
    </row>
    <row r="47" spans="1:10" ht="24">
      <c r="A47" s="175" t="s">
        <v>620</v>
      </c>
      <c r="B47" s="198" t="s">
        <v>621</v>
      </c>
      <c r="C47" s="168"/>
      <c r="D47" s="168"/>
      <c r="E47" s="236">
        <f t="shared" si="17"/>
        <v>0</v>
      </c>
      <c r="F47" s="168">
        <f t="shared" si="18"/>
        <v>0</v>
      </c>
      <c r="G47" s="168"/>
      <c r="H47" s="168"/>
      <c r="I47" s="168"/>
      <c r="J47" s="168"/>
    </row>
    <row r="48" spans="1:10">
      <c r="A48" s="144"/>
      <c r="B48" s="182" t="s">
        <v>622</v>
      </c>
      <c r="C48" s="46"/>
      <c r="D48" s="46"/>
      <c r="E48" s="124">
        <f>SUM(E41+E38)</f>
        <v>67080</v>
      </c>
      <c r="F48" s="124">
        <f t="shared" ref="F48:J48" si="19">SUM(F41+F38)</f>
        <v>67080</v>
      </c>
      <c r="G48" s="124">
        <f t="shared" si="19"/>
        <v>67080</v>
      </c>
      <c r="H48" s="124">
        <f t="shared" si="19"/>
        <v>0</v>
      </c>
      <c r="I48" s="124">
        <f t="shared" si="19"/>
        <v>0</v>
      </c>
      <c r="J48" s="124">
        <f t="shared" si="19"/>
        <v>0</v>
      </c>
    </row>
    <row r="49" spans="1:10" ht="24">
      <c r="A49" s="122" t="s">
        <v>623</v>
      </c>
      <c r="B49" s="50" t="s">
        <v>624</v>
      </c>
      <c r="C49" s="46"/>
      <c r="D49" s="46"/>
      <c r="E49" s="46"/>
      <c r="F49" s="46"/>
      <c r="G49" s="46"/>
      <c r="H49" s="46"/>
      <c r="I49" s="46"/>
      <c r="J49" s="46"/>
    </row>
    <row r="50" spans="1:10" ht="24">
      <c r="A50" s="125" t="s">
        <v>625</v>
      </c>
      <c r="B50" s="49" t="s">
        <v>128</v>
      </c>
      <c r="C50" s="36"/>
      <c r="D50" s="36"/>
      <c r="E50" s="208">
        <f>SUM(E51:E53)</f>
        <v>31171.17</v>
      </c>
      <c r="F50" s="208">
        <f t="shared" ref="F50:J50" si="20">SUM(F51:F53)</f>
        <v>31171.17</v>
      </c>
      <c r="G50" s="133">
        <f t="shared" si="20"/>
        <v>24100</v>
      </c>
      <c r="H50" s="208">
        <f t="shared" si="20"/>
        <v>7071.17</v>
      </c>
      <c r="I50" s="133">
        <f t="shared" si="20"/>
        <v>0</v>
      </c>
      <c r="J50" s="133">
        <f t="shared" si="20"/>
        <v>0</v>
      </c>
    </row>
    <row r="51" spans="1:10" ht="24">
      <c r="A51" s="127" t="s">
        <v>626</v>
      </c>
      <c r="B51" s="136" t="s">
        <v>627</v>
      </c>
      <c r="C51" s="41"/>
      <c r="D51" s="158">
        <v>2014</v>
      </c>
      <c r="E51" s="42">
        <f>SUM(F51+I51+J51)</f>
        <v>24100</v>
      </c>
      <c r="F51" s="42">
        <f>SUM(G51+H51)</f>
        <v>24100</v>
      </c>
      <c r="G51" s="42">
        <v>24100</v>
      </c>
      <c r="H51" s="41">
        <v>0</v>
      </c>
      <c r="I51" s="41">
        <v>0</v>
      </c>
      <c r="J51" s="41">
        <v>0</v>
      </c>
    </row>
    <row r="52" spans="1:10">
      <c r="A52" s="127" t="s">
        <v>628</v>
      </c>
      <c r="B52" s="39" t="s">
        <v>629</v>
      </c>
      <c r="C52" s="41"/>
      <c r="D52" s="41"/>
      <c r="E52" s="42">
        <f t="shared" ref="E52:E53" si="21">SUM(F52+I52+J52)</f>
        <v>0</v>
      </c>
      <c r="F52" s="42">
        <f>SUM(G52+H52)</f>
        <v>0</v>
      </c>
      <c r="G52" s="41"/>
      <c r="H52" s="41"/>
      <c r="I52" s="41"/>
      <c r="J52" s="41"/>
    </row>
    <row r="53" spans="1:10" ht="12" customHeight="1">
      <c r="A53" s="127"/>
      <c r="B53" s="136" t="s">
        <v>744</v>
      </c>
      <c r="C53" s="41"/>
      <c r="D53" s="158" t="s">
        <v>842</v>
      </c>
      <c r="E53" s="42">
        <f t="shared" si="21"/>
        <v>7071.17</v>
      </c>
      <c r="F53" s="43">
        <f>SUM(G53+H53)</f>
        <v>7071.17</v>
      </c>
      <c r="G53" s="41"/>
      <c r="H53" s="43">
        <v>7071.17</v>
      </c>
      <c r="I53" s="41">
        <v>0</v>
      </c>
      <c r="J53" s="41">
        <v>0</v>
      </c>
    </row>
    <row r="54" spans="1:10">
      <c r="A54" s="144"/>
      <c r="B54" s="182" t="s">
        <v>240</v>
      </c>
      <c r="C54" s="46"/>
      <c r="D54" s="46"/>
      <c r="E54" s="124">
        <f>SUM(E50)</f>
        <v>31171.17</v>
      </c>
      <c r="F54" s="124">
        <f t="shared" ref="F54:J54" si="22">SUM(F50)</f>
        <v>31171.17</v>
      </c>
      <c r="G54" s="124">
        <f t="shared" si="22"/>
        <v>24100</v>
      </c>
      <c r="H54" s="124">
        <f t="shared" si="22"/>
        <v>7071.17</v>
      </c>
      <c r="I54" s="124">
        <f t="shared" si="22"/>
        <v>0</v>
      </c>
      <c r="J54" s="124">
        <f t="shared" si="22"/>
        <v>0</v>
      </c>
    </row>
    <row r="55" spans="1:10">
      <c r="A55" s="118"/>
      <c r="B55" s="238" t="s">
        <v>630</v>
      </c>
      <c r="C55" s="119"/>
      <c r="D55" s="119"/>
      <c r="E55" s="121">
        <f>SUM(E54+E48+E36+E16)</f>
        <v>856837.75000000012</v>
      </c>
      <c r="F55" s="121">
        <f t="shared" ref="F55:J55" si="23">SUM(F54+F48+F36+F16)</f>
        <v>114194.65</v>
      </c>
      <c r="G55" s="121">
        <f t="shared" si="23"/>
        <v>107123.48</v>
      </c>
      <c r="H55" s="121">
        <f t="shared" si="23"/>
        <v>7071.17</v>
      </c>
      <c r="I55" s="121">
        <f t="shared" si="23"/>
        <v>0</v>
      </c>
      <c r="J55" s="121">
        <f t="shared" si="23"/>
        <v>742643.1</v>
      </c>
    </row>
  </sheetData>
  <mergeCells count="12">
    <mergeCell ref="A1:A3"/>
    <mergeCell ref="B1:B3"/>
    <mergeCell ref="C1:C3"/>
    <mergeCell ref="D1:D3"/>
    <mergeCell ref="E1:I1"/>
    <mergeCell ref="K1:K2"/>
    <mergeCell ref="L1:L2"/>
    <mergeCell ref="M1:M2"/>
    <mergeCell ref="J1:J3"/>
    <mergeCell ref="E2:E3"/>
    <mergeCell ref="F2:H2"/>
    <mergeCell ref="I2:I3"/>
  </mergeCells>
  <pageMargins left="0.7" right="0.7" top="0.75" bottom="0.75" header="0.3" footer="0.3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26"/>
  <sheetViews>
    <sheetView workbookViewId="0">
      <selection activeCell="B8" sqref="B8"/>
    </sheetView>
  </sheetViews>
  <sheetFormatPr defaultRowHeight="15"/>
  <cols>
    <col min="1" max="1" width="30.28515625" customWidth="1"/>
    <col min="2" max="2" width="28.140625" customWidth="1"/>
    <col min="3" max="3" width="6.42578125" customWidth="1"/>
    <col min="5" max="5" width="8.7109375" customWidth="1"/>
    <col min="8" max="8" width="8.42578125" customWidth="1"/>
    <col min="9" max="9" width="7.7109375" customWidth="1"/>
    <col min="13" max="13" width="12.5703125" customWidth="1"/>
  </cols>
  <sheetData>
    <row r="1" spans="1:9" ht="48">
      <c r="A1" s="2" t="s">
        <v>159</v>
      </c>
      <c r="B1" s="3" t="s">
        <v>160</v>
      </c>
      <c r="C1" s="4" t="s">
        <v>0</v>
      </c>
      <c r="D1" s="2" t="s">
        <v>810</v>
      </c>
      <c r="E1" s="5" t="s">
        <v>292</v>
      </c>
      <c r="F1" s="2" t="s">
        <v>163</v>
      </c>
      <c r="G1" s="6" t="s">
        <v>1</v>
      </c>
      <c r="H1" s="4" t="s">
        <v>164</v>
      </c>
      <c r="I1" s="2" t="s">
        <v>165</v>
      </c>
    </row>
    <row r="2" spans="1:9">
      <c r="A2" s="7"/>
      <c r="B2" s="7"/>
      <c r="C2" s="3" t="s">
        <v>166</v>
      </c>
      <c r="D2" s="3" t="s">
        <v>166</v>
      </c>
      <c r="E2" s="8"/>
      <c r="F2" s="3">
        <v>2017</v>
      </c>
      <c r="G2" s="9">
        <v>2022</v>
      </c>
      <c r="H2" s="163"/>
      <c r="I2" s="163"/>
    </row>
    <row r="3" spans="1:9" ht="14.25" customHeight="1">
      <c r="A3" s="341" t="s">
        <v>131</v>
      </c>
      <c r="B3" s="342"/>
      <c r="C3" s="342"/>
      <c r="D3" s="342"/>
      <c r="E3" s="343"/>
      <c r="F3" s="85">
        <v>898975.6</v>
      </c>
      <c r="G3" s="74">
        <v>4570</v>
      </c>
      <c r="H3" s="75">
        <v>0.19670000000000001</v>
      </c>
      <c r="I3" s="86"/>
    </row>
    <row r="4" spans="1:9" ht="27.75" customHeight="1">
      <c r="A4" s="303" t="s">
        <v>132</v>
      </c>
      <c r="B4" s="304"/>
      <c r="C4" s="304"/>
      <c r="D4" s="304"/>
      <c r="E4" s="305"/>
      <c r="F4" s="95">
        <v>898975.6</v>
      </c>
      <c r="G4" s="69">
        <v>1550</v>
      </c>
      <c r="H4" s="70">
        <v>0.57999999999999996</v>
      </c>
      <c r="I4" s="93"/>
    </row>
    <row r="5" spans="1:9" ht="41.25" customHeight="1">
      <c r="A5" s="307" t="s">
        <v>133</v>
      </c>
      <c r="B5" s="103" t="s">
        <v>134</v>
      </c>
      <c r="C5" s="68" t="s">
        <v>8</v>
      </c>
      <c r="D5" s="77" t="s">
        <v>5</v>
      </c>
      <c r="E5" s="77" t="s">
        <v>15</v>
      </c>
      <c r="F5" s="68">
        <v>6</v>
      </c>
      <c r="G5" s="68">
        <v>35</v>
      </c>
      <c r="H5" s="220">
        <v>0.1714</v>
      </c>
      <c r="I5" s="174">
        <v>1</v>
      </c>
    </row>
    <row r="6" spans="1:9" ht="38.25" customHeight="1">
      <c r="A6" s="307"/>
      <c r="B6" s="103" t="s">
        <v>135</v>
      </c>
      <c r="C6" s="68" t="s">
        <v>8</v>
      </c>
      <c r="D6" s="77" t="s">
        <v>33</v>
      </c>
      <c r="E6" s="77" t="s">
        <v>15</v>
      </c>
      <c r="F6" s="68">
        <v>14</v>
      </c>
      <c r="G6" s="68">
        <v>6</v>
      </c>
      <c r="H6" s="219">
        <v>0.57999999999999996</v>
      </c>
      <c r="I6" s="174">
        <v>2</v>
      </c>
    </row>
    <row r="7" spans="1:9" ht="53.25" customHeight="1">
      <c r="A7" s="103" t="s">
        <v>136</v>
      </c>
      <c r="B7" s="102" t="s">
        <v>137</v>
      </c>
      <c r="C7" s="68" t="s">
        <v>4</v>
      </c>
      <c r="D7" s="77" t="s">
        <v>5</v>
      </c>
      <c r="E7" s="77" t="s">
        <v>15</v>
      </c>
      <c r="F7" s="68">
        <v>1</v>
      </c>
      <c r="G7" s="68">
        <v>2</v>
      </c>
      <c r="H7" s="219">
        <v>0.5</v>
      </c>
      <c r="I7" s="174">
        <v>2</v>
      </c>
    </row>
    <row r="8" spans="1:9" ht="63" customHeight="1">
      <c r="A8" s="103" t="s">
        <v>138</v>
      </c>
      <c r="B8" s="102" t="s">
        <v>139</v>
      </c>
      <c r="C8" s="68" t="s">
        <v>140</v>
      </c>
      <c r="D8" s="77" t="s">
        <v>5</v>
      </c>
      <c r="E8" s="77" t="s">
        <v>83</v>
      </c>
      <c r="F8" s="260">
        <v>13</v>
      </c>
      <c r="G8" s="68">
        <v>25</v>
      </c>
      <c r="H8" s="220">
        <v>0.52</v>
      </c>
      <c r="I8" s="174">
        <v>2</v>
      </c>
    </row>
    <row r="9" spans="1:9" ht="15" customHeight="1">
      <c r="A9" s="303" t="s">
        <v>141</v>
      </c>
      <c r="B9" s="304"/>
      <c r="C9" s="304"/>
      <c r="D9" s="304"/>
      <c r="E9" s="305"/>
      <c r="F9" s="93">
        <v>0</v>
      </c>
      <c r="G9" s="69">
        <v>1800</v>
      </c>
      <c r="H9" s="94">
        <v>0</v>
      </c>
      <c r="I9" s="96"/>
    </row>
    <row r="10" spans="1:9" ht="64.5" customHeight="1">
      <c r="A10" s="103" t="s">
        <v>142</v>
      </c>
      <c r="B10" s="67" t="s">
        <v>809</v>
      </c>
      <c r="C10" s="68" t="s">
        <v>8</v>
      </c>
      <c r="D10" s="77" t="s">
        <v>59</v>
      </c>
      <c r="E10" s="77" t="s">
        <v>83</v>
      </c>
      <c r="F10" s="68">
        <v>0</v>
      </c>
      <c r="G10" s="68">
        <v>2</v>
      </c>
      <c r="H10" s="219">
        <v>0</v>
      </c>
      <c r="I10" s="174">
        <v>0</v>
      </c>
    </row>
    <row r="11" spans="1:9" ht="40.5" customHeight="1">
      <c r="A11" s="103" t="s">
        <v>143</v>
      </c>
      <c r="B11" s="67" t="s">
        <v>144</v>
      </c>
      <c r="C11" s="68" t="s">
        <v>8</v>
      </c>
      <c r="D11" s="77" t="s">
        <v>98</v>
      </c>
      <c r="E11" s="77" t="s">
        <v>83</v>
      </c>
      <c r="F11" s="68">
        <v>0</v>
      </c>
      <c r="G11" s="68">
        <v>50</v>
      </c>
      <c r="H11" s="219">
        <v>0</v>
      </c>
      <c r="I11" s="174">
        <v>0</v>
      </c>
    </row>
    <row r="12" spans="1:9" ht="36.75" customHeight="1">
      <c r="A12" s="318" t="s">
        <v>145</v>
      </c>
      <c r="B12" s="89" t="s">
        <v>146</v>
      </c>
      <c r="C12" s="68" t="s">
        <v>8</v>
      </c>
      <c r="D12" s="77" t="s">
        <v>98</v>
      </c>
      <c r="E12" s="77" t="s">
        <v>15</v>
      </c>
      <c r="F12" s="68">
        <v>1</v>
      </c>
      <c r="G12" s="68">
        <v>3</v>
      </c>
      <c r="H12" s="220">
        <v>0.33329999999999999</v>
      </c>
      <c r="I12" s="174">
        <v>1</v>
      </c>
    </row>
    <row r="13" spans="1:9" ht="42.75" customHeight="1">
      <c r="A13" s="320"/>
      <c r="B13" s="89" t="s">
        <v>97</v>
      </c>
      <c r="C13" s="68" t="s">
        <v>8</v>
      </c>
      <c r="D13" s="77" t="s">
        <v>98</v>
      </c>
      <c r="E13" s="77" t="s">
        <v>15</v>
      </c>
      <c r="F13" s="68">
        <v>0</v>
      </c>
      <c r="G13" s="68">
        <v>2</v>
      </c>
      <c r="H13" s="219">
        <v>0</v>
      </c>
      <c r="I13" s="174">
        <v>0</v>
      </c>
    </row>
    <row r="14" spans="1:9" ht="50.25" customHeight="1">
      <c r="A14" s="318" t="s">
        <v>147</v>
      </c>
      <c r="B14" s="89" t="s">
        <v>148</v>
      </c>
      <c r="C14" s="68" t="s">
        <v>4</v>
      </c>
      <c r="D14" s="77" t="s">
        <v>5</v>
      </c>
      <c r="E14" s="77" t="s">
        <v>15</v>
      </c>
      <c r="F14" s="68">
        <v>1</v>
      </c>
      <c r="G14" s="68">
        <v>5</v>
      </c>
      <c r="H14" s="219">
        <v>0.2</v>
      </c>
      <c r="I14" s="174">
        <v>1</v>
      </c>
    </row>
    <row r="15" spans="1:9" ht="27" customHeight="1">
      <c r="A15" s="320"/>
      <c r="B15" s="67" t="s">
        <v>149</v>
      </c>
      <c r="C15" s="68" t="s">
        <v>8</v>
      </c>
      <c r="D15" s="77" t="s">
        <v>5</v>
      </c>
      <c r="E15" s="77" t="s">
        <v>15</v>
      </c>
      <c r="F15" s="68">
        <v>1</v>
      </c>
      <c r="G15" s="68">
        <v>1</v>
      </c>
      <c r="H15" s="219">
        <v>1</v>
      </c>
      <c r="I15" s="174">
        <v>3</v>
      </c>
    </row>
    <row r="16" spans="1:9" ht="15" customHeight="1">
      <c r="A16" s="303" t="s">
        <v>150</v>
      </c>
      <c r="B16" s="304"/>
      <c r="C16" s="304"/>
      <c r="D16" s="304"/>
      <c r="E16" s="305"/>
      <c r="F16" s="93">
        <v>0</v>
      </c>
      <c r="G16" s="69">
        <v>1220</v>
      </c>
      <c r="H16" s="94">
        <v>0</v>
      </c>
      <c r="I16" s="241"/>
    </row>
    <row r="17" spans="1:9">
      <c r="A17" s="307" t="s">
        <v>151</v>
      </c>
      <c r="B17" s="401" t="s">
        <v>152</v>
      </c>
      <c r="C17" s="306" t="s">
        <v>8</v>
      </c>
      <c r="D17" s="309" t="s">
        <v>5</v>
      </c>
      <c r="E17" s="309" t="s">
        <v>15</v>
      </c>
      <c r="F17" s="306">
        <v>0</v>
      </c>
      <c r="G17" s="306">
        <v>2</v>
      </c>
      <c r="H17" s="357">
        <v>0</v>
      </c>
      <c r="I17" s="359">
        <v>0</v>
      </c>
    </row>
    <row r="18" spans="1:9" ht="39" customHeight="1">
      <c r="A18" s="307"/>
      <c r="B18" s="401"/>
      <c r="C18" s="306"/>
      <c r="D18" s="309"/>
      <c r="E18" s="309"/>
      <c r="F18" s="306"/>
      <c r="G18" s="306"/>
      <c r="H18" s="398"/>
      <c r="I18" s="358"/>
    </row>
    <row r="19" spans="1:9" ht="35.25" customHeight="1">
      <c r="A19" s="103" t="s">
        <v>153</v>
      </c>
      <c r="B19" s="67" t="s">
        <v>154</v>
      </c>
      <c r="C19" s="68" t="s">
        <v>8</v>
      </c>
      <c r="D19" s="77" t="s">
        <v>5</v>
      </c>
      <c r="E19" s="77" t="s">
        <v>83</v>
      </c>
      <c r="F19" s="68">
        <v>0</v>
      </c>
      <c r="G19" s="68">
        <v>2</v>
      </c>
      <c r="H19" s="219">
        <v>0</v>
      </c>
      <c r="I19" s="174">
        <v>0</v>
      </c>
    </row>
    <row r="20" spans="1:9">
      <c r="A20" s="261"/>
      <c r="B20" s="261"/>
      <c r="C20" s="261"/>
      <c r="D20" s="261"/>
      <c r="E20" s="261"/>
      <c r="F20" s="261"/>
      <c r="G20" s="261"/>
      <c r="H20" s="261"/>
      <c r="I20" s="261"/>
    </row>
    <row r="21" spans="1:9">
      <c r="A21" s="261"/>
      <c r="B21" s="261"/>
      <c r="C21" s="261"/>
      <c r="D21" s="261"/>
      <c r="E21" s="261"/>
      <c r="F21" s="261"/>
      <c r="G21" s="261"/>
      <c r="H21" s="261"/>
      <c r="I21" s="261"/>
    </row>
    <row r="22" spans="1:9">
      <c r="A22" s="261"/>
      <c r="B22" s="261"/>
      <c r="C22" s="261"/>
      <c r="D22" s="261"/>
      <c r="E22" s="261"/>
      <c r="F22" s="261"/>
      <c r="G22" s="261"/>
      <c r="H22" s="261"/>
      <c r="I22" s="261"/>
    </row>
    <row r="23" spans="1:9">
      <c r="A23" s="261"/>
      <c r="B23" s="261"/>
      <c r="C23" s="261"/>
      <c r="D23" s="261"/>
      <c r="E23" s="261"/>
      <c r="F23" s="261"/>
      <c r="G23" s="261"/>
      <c r="H23" s="261"/>
      <c r="I23" s="261"/>
    </row>
    <row r="24" spans="1:9">
      <c r="A24" s="261"/>
      <c r="B24" s="261"/>
      <c r="C24" s="261"/>
      <c r="D24" s="261"/>
      <c r="E24" s="261"/>
      <c r="F24" s="261"/>
      <c r="G24" s="261"/>
      <c r="H24" s="261"/>
      <c r="I24" s="261"/>
    </row>
    <row r="25" spans="1:9">
      <c r="A25" s="261"/>
      <c r="B25" s="261"/>
      <c r="C25" s="261"/>
      <c r="D25" s="261"/>
      <c r="E25" s="261"/>
      <c r="F25" s="261"/>
      <c r="G25" s="261"/>
      <c r="H25" s="261"/>
      <c r="I25" s="261"/>
    </row>
    <row r="26" spans="1:9">
      <c r="A26" s="261"/>
      <c r="B26" s="261"/>
      <c r="C26" s="261"/>
      <c r="D26" s="261"/>
      <c r="E26" s="261"/>
      <c r="F26" s="261"/>
      <c r="G26" s="261"/>
      <c r="H26" s="261"/>
      <c r="I26" s="261"/>
    </row>
  </sheetData>
  <mergeCells count="16">
    <mergeCell ref="I17:I18"/>
    <mergeCell ref="A9:E9"/>
    <mergeCell ref="A4:E4"/>
    <mergeCell ref="A3:E3"/>
    <mergeCell ref="G17:G18"/>
    <mergeCell ref="A5:A6"/>
    <mergeCell ref="A12:A13"/>
    <mergeCell ref="A14:A15"/>
    <mergeCell ref="A17:A18"/>
    <mergeCell ref="B17:B18"/>
    <mergeCell ref="C17:C18"/>
    <mergeCell ref="D17:D18"/>
    <mergeCell ref="E17:E18"/>
    <mergeCell ref="F17:F18"/>
    <mergeCell ref="A16:E16"/>
    <mergeCell ref="H17:H18"/>
  </mergeCells>
  <pageMargins left="0.25" right="0.25" top="0.75" bottom="0.75" header="0.3" footer="0.3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42"/>
  <sheetViews>
    <sheetView workbookViewId="0">
      <pane xSplit="8" ySplit="2" topLeftCell="I18" activePane="bottomRight" state="frozen"/>
      <selection pane="topRight" activeCell="J1" sqref="J1"/>
      <selection pane="bottomLeft" activeCell="A3" sqref="A3"/>
      <selection pane="bottomRight" activeCell="F27" sqref="F27"/>
    </sheetView>
  </sheetViews>
  <sheetFormatPr defaultRowHeight="12.75"/>
  <cols>
    <col min="1" max="1" width="5.7109375" style="11" customWidth="1"/>
    <col min="2" max="2" width="49" style="11" customWidth="1"/>
    <col min="3" max="3" width="5.85546875" style="11" customWidth="1"/>
    <col min="4" max="16384" width="9.140625" style="11"/>
  </cols>
  <sheetData>
    <row r="1" spans="1:9" ht="60">
      <c r="A1" s="2" t="s">
        <v>159</v>
      </c>
      <c r="B1" s="3" t="s">
        <v>160</v>
      </c>
      <c r="C1" s="4" t="s">
        <v>0</v>
      </c>
      <c r="D1" s="2" t="s">
        <v>161</v>
      </c>
      <c r="E1" s="2" t="s">
        <v>162</v>
      </c>
      <c r="F1" s="2" t="s">
        <v>163</v>
      </c>
      <c r="G1" s="2" t="s">
        <v>1</v>
      </c>
      <c r="H1" s="4" t="s">
        <v>164</v>
      </c>
    </row>
    <row r="2" spans="1:9">
      <c r="A2" s="7"/>
      <c r="B2" s="7"/>
      <c r="C2" s="3" t="s">
        <v>166</v>
      </c>
      <c r="D2" s="3" t="s">
        <v>166</v>
      </c>
      <c r="E2" s="3">
        <v>2017</v>
      </c>
      <c r="F2" s="3">
        <v>2017</v>
      </c>
      <c r="G2" s="3">
        <v>2022</v>
      </c>
      <c r="H2" s="163"/>
    </row>
    <row r="3" spans="1:9" ht="30.75" customHeight="1">
      <c r="A3" s="169">
        <v>5</v>
      </c>
      <c r="B3" s="371" t="s">
        <v>131</v>
      </c>
      <c r="C3" s="372"/>
      <c r="D3" s="373"/>
      <c r="E3" s="119"/>
      <c r="F3" s="218">
        <v>899</v>
      </c>
      <c r="G3" s="276">
        <v>4570</v>
      </c>
      <c r="H3" s="277">
        <v>0.19670000000000001</v>
      </c>
      <c r="I3" s="14"/>
    </row>
    <row r="4" spans="1:9" ht="28.5" customHeight="1">
      <c r="A4" s="262" t="s">
        <v>631</v>
      </c>
      <c r="B4" s="426" t="s">
        <v>132</v>
      </c>
      <c r="C4" s="427"/>
      <c r="D4" s="428"/>
      <c r="E4" s="46"/>
      <c r="F4" s="145">
        <v>899</v>
      </c>
      <c r="G4" s="72">
        <v>1550</v>
      </c>
      <c r="H4" s="235">
        <v>0.57999999999999996</v>
      </c>
      <c r="I4" s="14"/>
    </row>
    <row r="5" spans="1:9" ht="25.5" customHeight="1">
      <c r="A5" s="37" t="s">
        <v>632</v>
      </c>
      <c r="B5" s="344" t="s">
        <v>133</v>
      </c>
      <c r="C5" s="345"/>
      <c r="D5" s="83">
        <v>42</v>
      </c>
      <c r="E5" s="179">
        <v>20</v>
      </c>
      <c r="F5" s="179"/>
      <c r="G5" s="179"/>
      <c r="H5" s="224">
        <v>0.47620000000000001</v>
      </c>
    </row>
    <row r="6" spans="1:9" ht="50.25" customHeight="1">
      <c r="A6" s="172" t="s">
        <v>633</v>
      </c>
      <c r="B6" s="173" t="s">
        <v>634</v>
      </c>
      <c r="C6" s="174" t="s">
        <v>777</v>
      </c>
      <c r="D6" s="168">
        <v>6</v>
      </c>
      <c r="E6" s="168">
        <v>14</v>
      </c>
      <c r="F6" s="174"/>
      <c r="G6" s="128">
        <v>200</v>
      </c>
      <c r="H6" s="220">
        <v>2.33</v>
      </c>
    </row>
    <row r="7" spans="1:9" ht="24">
      <c r="A7" s="172" t="s">
        <v>635</v>
      </c>
      <c r="B7" s="173" t="s">
        <v>636</v>
      </c>
      <c r="C7" s="174" t="s">
        <v>777</v>
      </c>
      <c r="D7" s="168">
        <v>1</v>
      </c>
      <c r="E7" s="168">
        <v>0</v>
      </c>
      <c r="F7" s="174"/>
      <c r="G7" s="128">
        <v>100</v>
      </c>
      <c r="H7" s="219">
        <v>0</v>
      </c>
    </row>
    <row r="8" spans="1:9" ht="24">
      <c r="A8" s="172" t="s">
        <v>637</v>
      </c>
      <c r="B8" s="173" t="s">
        <v>638</v>
      </c>
      <c r="C8" s="174" t="s">
        <v>777</v>
      </c>
      <c r="D8" s="168">
        <v>35</v>
      </c>
      <c r="E8" s="168">
        <v>6</v>
      </c>
      <c r="F8" s="174"/>
      <c r="G8" s="130">
        <v>200</v>
      </c>
      <c r="H8" s="219">
        <v>0.1714</v>
      </c>
    </row>
    <row r="9" spans="1:9" ht="28.5" customHeight="1">
      <c r="A9" s="125" t="s">
        <v>639</v>
      </c>
      <c r="B9" s="344" t="s">
        <v>136</v>
      </c>
      <c r="C9" s="345"/>
      <c r="D9" s="83">
        <v>17</v>
      </c>
      <c r="E9" s="179">
        <v>0</v>
      </c>
      <c r="F9" s="179"/>
      <c r="G9" s="179"/>
      <c r="H9" s="231">
        <v>0</v>
      </c>
    </row>
    <row r="10" spans="1:9" ht="48">
      <c r="A10" s="175" t="s">
        <v>640</v>
      </c>
      <c r="B10" s="173" t="s">
        <v>641</v>
      </c>
      <c r="C10" s="174" t="s">
        <v>777</v>
      </c>
      <c r="D10" s="168">
        <v>1</v>
      </c>
      <c r="E10" s="168">
        <v>0</v>
      </c>
      <c r="F10" s="174"/>
      <c r="G10" s="130">
        <v>450</v>
      </c>
      <c r="H10" s="219">
        <v>0</v>
      </c>
    </row>
    <row r="11" spans="1:9" ht="24">
      <c r="A11" s="175" t="s">
        <v>642</v>
      </c>
      <c r="B11" s="173" t="s">
        <v>643</v>
      </c>
      <c r="C11" s="174" t="s">
        <v>777</v>
      </c>
      <c r="D11" s="168">
        <v>1</v>
      </c>
      <c r="E11" s="168">
        <v>0</v>
      </c>
      <c r="F11" s="174"/>
      <c r="G11" s="130">
        <v>200</v>
      </c>
      <c r="H11" s="219">
        <v>0</v>
      </c>
    </row>
    <row r="12" spans="1:9" ht="27" customHeight="1">
      <c r="A12" s="175" t="s">
        <v>644</v>
      </c>
      <c r="B12" s="173" t="s">
        <v>645</v>
      </c>
      <c r="C12" s="174" t="s">
        <v>4</v>
      </c>
      <c r="D12" s="168">
        <v>14</v>
      </c>
      <c r="E12" s="168">
        <v>0</v>
      </c>
      <c r="F12" s="174"/>
      <c r="G12" s="130">
        <v>250</v>
      </c>
      <c r="H12" s="219">
        <v>0</v>
      </c>
    </row>
    <row r="13" spans="1:9">
      <c r="A13" s="175" t="s">
        <v>646</v>
      </c>
      <c r="B13" s="176" t="s">
        <v>647</v>
      </c>
      <c r="C13" s="174" t="s">
        <v>777</v>
      </c>
      <c r="D13" s="168">
        <v>1</v>
      </c>
      <c r="E13" s="168">
        <v>0</v>
      </c>
      <c r="F13" s="174"/>
      <c r="G13" s="130">
        <v>150</v>
      </c>
      <c r="H13" s="219">
        <v>0</v>
      </c>
    </row>
    <row r="14" spans="1:9">
      <c r="A14" s="144"/>
      <c r="B14" s="333" t="s">
        <v>240</v>
      </c>
      <c r="C14" s="414"/>
      <c r="D14" s="334"/>
      <c r="E14" s="46"/>
      <c r="F14" s="46"/>
      <c r="G14" s="139">
        <v>1550</v>
      </c>
      <c r="H14" s="46"/>
    </row>
    <row r="15" spans="1:9" ht="26.25" customHeight="1">
      <c r="A15" s="137" t="s">
        <v>898</v>
      </c>
      <c r="B15" s="344" t="s">
        <v>782</v>
      </c>
      <c r="C15" s="345"/>
      <c r="D15" s="133">
        <v>25</v>
      </c>
      <c r="E15" s="133">
        <v>13</v>
      </c>
      <c r="F15" s="133"/>
      <c r="G15" s="133"/>
      <c r="H15" s="135">
        <v>0.52</v>
      </c>
    </row>
    <row r="16" spans="1:9" ht="36">
      <c r="A16" s="268"/>
      <c r="B16" s="263" t="s">
        <v>783</v>
      </c>
      <c r="C16" s="240" t="s">
        <v>784</v>
      </c>
      <c r="D16" s="236">
        <v>25</v>
      </c>
      <c r="E16" s="236">
        <v>13</v>
      </c>
      <c r="F16" s="236"/>
      <c r="G16" s="236"/>
      <c r="H16" s="264">
        <v>0.52</v>
      </c>
    </row>
    <row r="17" spans="1:9">
      <c r="A17" s="144"/>
      <c r="B17" s="333" t="s">
        <v>240</v>
      </c>
      <c r="C17" s="414"/>
      <c r="D17" s="334"/>
      <c r="E17" s="46"/>
      <c r="F17" s="46"/>
      <c r="G17" s="46"/>
      <c r="H17" s="46"/>
    </row>
    <row r="18" spans="1:9" ht="28.5" customHeight="1">
      <c r="A18" s="122" t="s">
        <v>648</v>
      </c>
      <c r="B18" s="426" t="s">
        <v>649</v>
      </c>
      <c r="C18" s="427"/>
      <c r="D18" s="428"/>
      <c r="E18" s="46"/>
      <c r="F18" s="124">
        <v>0</v>
      </c>
      <c r="G18" s="123">
        <v>1800</v>
      </c>
      <c r="H18" s="234">
        <v>0</v>
      </c>
    </row>
    <row r="19" spans="1:9" ht="36" customHeight="1">
      <c r="A19" s="125" t="s">
        <v>650</v>
      </c>
      <c r="B19" s="344" t="s">
        <v>142</v>
      </c>
      <c r="C19" s="446"/>
      <c r="D19" s="186">
        <v>3</v>
      </c>
      <c r="E19" s="179">
        <v>0</v>
      </c>
      <c r="F19" s="179"/>
      <c r="G19" s="179"/>
      <c r="H19" s="231">
        <v>0</v>
      </c>
    </row>
    <row r="20" spans="1:9">
      <c r="A20" s="175" t="s">
        <v>651</v>
      </c>
      <c r="B20" s="173" t="s">
        <v>652</v>
      </c>
      <c r="C20" s="174" t="s">
        <v>777</v>
      </c>
      <c r="D20" s="168">
        <v>2</v>
      </c>
      <c r="E20" s="168">
        <v>0</v>
      </c>
      <c r="F20" s="168"/>
      <c r="G20" s="130">
        <v>500</v>
      </c>
      <c r="H20" s="165">
        <v>0</v>
      </c>
    </row>
    <row r="21" spans="1:9" ht="24">
      <c r="A21" s="175" t="s">
        <v>653</v>
      </c>
      <c r="B21" s="173" t="s">
        <v>654</v>
      </c>
      <c r="C21" s="174" t="s">
        <v>777</v>
      </c>
      <c r="D21" s="168">
        <v>1</v>
      </c>
      <c r="E21" s="168">
        <v>0</v>
      </c>
      <c r="F21" s="168"/>
      <c r="G21" s="130">
        <v>400</v>
      </c>
      <c r="H21" s="165">
        <v>0</v>
      </c>
    </row>
    <row r="22" spans="1:9" ht="30" customHeight="1">
      <c r="A22" s="125" t="s">
        <v>655</v>
      </c>
      <c r="B22" s="329" t="s">
        <v>143</v>
      </c>
      <c r="C22" s="330"/>
      <c r="D22" s="83">
        <v>52</v>
      </c>
      <c r="E22" s="179">
        <v>0</v>
      </c>
      <c r="F22" s="179"/>
      <c r="G22" s="179"/>
      <c r="H22" s="231">
        <v>0</v>
      </c>
    </row>
    <row r="23" spans="1:9" ht="24">
      <c r="A23" s="175" t="s">
        <v>656</v>
      </c>
      <c r="B23" s="176" t="s">
        <v>657</v>
      </c>
      <c r="C23" s="174" t="s">
        <v>777</v>
      </c>
      <c r="D23" s="168">
        <v>50</v>
      </c>
      <c r="E23" s="168">
        <v>0</v>
      </c>
      <c r="F23" s="168"/>
      <c r="G23" s="130">
        <v>250</v>
      </c>
      <c r="H23" s="165">
        <v>0</v>
      </c>
    </row>
    <row r="24" spans="1:9" ht="24">
      <c r="A24" s="175" t="s">
        <v>658</v>
      </c>
      <c r="B24" s="173" t="s">
        <v>659</v>
      </c>
      <c r="C24" s="174" t="s">
        <v>777</v>
      </c>
      <c r="D24" s="168">
        <v>1</v>
      </c>
      <c r="E24" s="168">
        <v>0</v>
      </c>
      <c r="F24" s="168"/>
      <c r="G24" s="130">
        <v>150</v>
      </c>
      <c r="H24" s="165">
        <v>0</v>
      </c>
    </row>
    <row r="25" spans="1:9" ht="24">
      <c r="A25" s="175" t="s">
        <v>660</v>
      </c>
      <c r="B25" s="176" t="s">
        <v>661</v>
      </c>
      <c r="C25" s="174" t="s">
        <v>777</v>
      </c>
      <c r="D25" s="168">
        <v>1</v>
      </c>
      <c r="E25" s="177">
        <v>0</v>
      </c>
      <c r="F25" s="168"/>
      <c r="G25" s="130">
        <v>200</v>
      </c>
      <c r="H25" s="165">
        <v>0</v>
      </c>
    </row>
    <row r="26" spans="1:9" ht="14.25" customHeight="1">
      <c r="A26" s="125" t="s">
        <v>662</v>
      </c>
      <c r="B26" s="331" t="s">
        <v>663</v>
      </c>
      <c r="C26" s="332"/>
      <c r="D26" s="133">
        <v>37</v>
      </c>
      <c r="E26" s="133">
        <v>1</v>
      </c>
      <c r="F26" s="133"/>
      <c r="G26" s="133"/>
      <c r="H26" s="155">
        <v>2.7E-2</v>
      </c>
      <c r="I26" s="14"/>
    </row>
    <row r="27" spans="1:9" ht="36">
      <c r="A27" s="127" t="s">
        <v>664</v>
      </c>
      <c r="B27" s="98" t="s">
        <v>665</v>
      </c>
      <c r="C27" s="128" t="s">
        <v>4</v>
      </c>
      <c r="D27" s="41">
        <v>35</v>
      </c>
      <c r="E27" s="41">
        <v>0</v>
      </c>
      <c r="F27" s="41"/>
      <c r="G27" s="130">
        <v>150</v>
      </c>
      <c r="H27" s="129">
        <v>0</v>
      </c>
    </row>
    <row r="28" spans="1:9" ht="36">
      <c r="A28" s="127" t="s">
        <v>666</v>
      </c>
      <c r="B28" s="98" t="s">
        <v>667</v>
      </c>
      <c r="C28" s="128" t="s">
        <v>777</v>
      </c>
      <c r="D28" s="41">
        <v>1</v>
      </c>
      <c r="E28" s="41">
        <v>0</v>
      </c>
      <c r="F28" s="41"/>
      <c r="G28" s="130">
        <v>50</v>
      </c>
      <c r="H28" s="129">
        <v>0</v>
      </c>
    </row>
    <row r="29" spans="1:9" ht="26.25" customHeight="1">
      <c r="A29" s="127" t="s">
        <v>668</v>
      </c>
      <c r="B29" s="98" t="s">
        <v>669</v>
      </c>
      <c r="C29" s="128" t="s">
        <v>777</v>
      </c>
      <c r="D29" s="41">
        <v>1</v>
      </c>
      <c r="E29" s="41">
        <v>1</v>
      </c>
      <c r="F29" s="41">
        <v>0</v>
      </c>
      <c r="G29" s="130">
        <v>100</v>
      </c>
      <c r="H29" s="197">
        <v>1</v>
      </c>
    </row>
    <row r="30" spans="1:9">
      <c r="A30" s="144"/>
      <c r="B30" s="333" t="s">
        <v>240</v>
      </c>
      <c r="C30" s="414"/>
      <c r="D30" s="334"/>
      <c r="E30" s="46"/>
      <c r="F30" s="46"/>
      <c r="G30" s="139">
        <v>1800</v>
      </c>
      <c r="H30" s="46"/>
    </row>
    <row r="31" spans="1:9" ht="25.5" customHeight="1">
      <c r="A31" s="122" t="s">
        <v>670</v>
      </c>
      <c r="B31" s="426" t="s">
        <v>150</v>
      </c>
      <c r="C31" s="427"/>
      <c r="D31" s="428"/>
      <c r="E31" s="46"/>
      <c r="F31" s="124">
        <v>0</v>
      </c>
      <c r="G31" s="123">
        <v>1220</v>
      </c>
      <c r="H31" s="234">
        <v>0</v>
      </c>
    </row>
    <row r="32" spans="1:9" ht="30.75" customHeight="1">
      <c r="A32" s="125" t="s">
        <v>671</v>
      </c>
      <c r="B32" s="344" t="s">
        <v>151</v>
      </c>
      <c r="C32" s="345"/>
      <c r="D32" s="83">
        <v>16</v>
      </c>
      <c r="E32" s="179">
        <v>0</v>
      </c>
      <c r="F32" s="179"/>
      <c r="G32" s="179"/>
      <c r="H32" s="231">
        <v>0</v>
      </c>
    </row>
    <row r="33" spans="1:8" ht="36">
      <c r="A33" s="175" t="s">
        <v>672</v>
      </c>
      <c r="B33" s="173" t="s">
        <v>673</v>
      </c>
      <c r="C33" s="174" t="s">
        <v>777</v>
      </c>
      <c r="D33" s="168">
        <v>14</v>
      </c>
      <c r="E33" s="168">
        <v>0</v>
      </c>
      <c r="F33" s="168"/>
      <c r="G33" s="130">
        <v>120</v>
      </c>
      <c r="H33" s="177">
        <v>0</v>
      </c>
    </row>
    <row r="34" spans="1:8" ht="36">
      <c r="A34" s="175" t="s">
        <v>674</v>
      </c>
      <c r="B34" s="173" t="s">
        <v>675</v>
      </c>
      <c r="C34" s="174" t="s">
        <v>777</v>
      </c>
      <c r="D34" s="168">
        <v>1</v>
      </c>
      <c r="E34" s="168">
        <v>0</v>
      </c>
      <c r="F34" s="168"/>
      <c r="G34" s="130">
        <v>300</v>
      </c>
      <c r="H34" s="177">
        <v>0</v>
      </c>
    </row>
    <row r="35" spans="1:8" ht="36">
      <c r="A35" s="175" t="s">
        <v>676</v>
      </c>
      <c r="B35" s="173" t="s">
        <v>677</v>
      </c>
      <c r="C35" s="174" t="s">
        <v>777</v>
      </c>
      <c r="D35" s="168">
        <v>1</v>
      </c>
      <c r="E35" s="168">
        <v>0</v>
      </c>
      <c r="F35" s="168"/>
      <c r="G35" s="130">
        <v>400</v>
      </c>
      <c r="H35" s="177">
        <v>0</v>
      </c>
    </row>
    <row r="36" spans="1:8">
      <c r="A36" s="125" t="s">
        <v>678</v>
      </c>
      <c r="B36" s="344" t="s">
        <v>153</v>
      </c>
      <c r="C36" s="345"/>
      <c r="D36" s="79">
        <v>3</v>
      </c>
      <c r="E36" s="179">
        <v>0</v>
      </c>
      <c r="F36" s="179">
        <v>0</v>
      </c>
      <c r="G36" s="179"/>
      <c r="H36" s="231">
        <v>0</v>
      </c>
    </row>
    <row r="37" spans="1:8" ht="36">
      <c r="A37" s="175" t="s">
        <v>679</v>
      </c>
      <c r="B37" s="176" t="s">
        <v>680</v>
      </c>
      <c r="C37" s="174" t="s">
        <v>777</v>
      </c>
      <c r="D37" s="168">
        <v>2</v>
      </c>
      <c r="E37" s="168">
        <v>0</v>
      </c>
      <c r="F37" s="168"/>
      <c r="G37" s="130">
        <v>250</v>
      </c>
      <c r="H37" s="177">
        <v>0</v>
      </c>
    </row>
    <row r="38" spans="1:8" ht="14.25" customHeight="1">
      <c r="A38" s="175" t="s">
        <v>681</v>
      </c>
      <c r="B38" s="176" t="s">
        <v>682</v>
      </c>
      <c r="C38" s="174" t="s">
        <v>777</v>
      </c>
      <c r="D38" s="168">
        <v>1</v>
      </c>
      <c r="E38" s="168">
        <v>0</v>
      </c>
      <c r="F38" s="168"/>
      <c r="G38" s="130">
        <v>150</v>
      </c>
      <c r="H38" s="177">
        <v>0</v>
      </c>
    </row>
    <row r="39" spans="1:8">
      <c r="A39" s="144"/>
      <c r="B39" s="333" t="s">
        <v>240</v>
      </c>
      <c r="C39" s="414"/>
      <c r="D39" s="334"/>
      <c r="E39" s="46"/>
      <c r="F39" s="46"/>
      <c r="G39" s="139">
        <v>1220</v>
      </c>
      <c r="H39" s="46"/>
    </row>
    <row r="40" spans="1:8">
      <c r="A40" s="118"/>
      <c r="B40" s="335" t="s">
        <v>683</v>
      </c>
      <c r="C40" s="415"/>
      <c r="D40" s="336"/>
      <c r="E40" s="119"/>
      <c r="F40" s="119"/>
      <c r="G40" s="147">
        <v>4570</v>
      </c>
      <c r="H40" s="119"/>
    </row>
    <row r="41" spans="1:8">
      <c r="A41" s="269"/>
      <c r="B41" s="443" t="s">
        <v>684</v>
      </c>
      <c r="C41" s="444"/>
      <c r="D41" s="445"/>
      <c r="E41" s="265"/>
      <c r="F41" s="265"/>
      <c r="G41" s="266">
        <v>130755</v>
      </c>
      <c r="H41" s="265"/>
    </row>
    <row r="42" spans="1:8">
      <c r="A42" s="267"/>
      <c r="B42" s="267"/>
      <c r="C42" s="267"/>
      <c r="D42" s="267"/>
      <c r="E42" s="267"/>
      <c r="F42" s="267"/>
      <c r="G42" s="267"/>
      <c r="H42" s="267"/>
    </row>
  </sheetData>
  <mergeCells count="18">
    <mergeCell ref="B18:D18"/>
    <mergeCell ref="B3:D3"/>
    <mergeCell ref="B4:D4"/>
    <mergeCell ref="B17:D17"/>
    <mergeCell ref="B5:C5"/>
    <mergeCell ref="B9:C9"/>
    <mergeCell ref="B15:C15"/>
    <mergeCell ref="B14:D14"/>
    <mergeCell ref="B19:C19"/>
    <mergeCell ref="B26:C26"/>
    <mergeCell ref="B22:C22"/>
    <mergeCell ref="B32:C32"/>
    <mergeCell ref="B36:C36"/>
    <mergeCell ref="B39:D39"/>
    <mergeCell ref="B40:D40"/>
    <mergeCell ref="B41:D41"/>
    <mergeCell ref="B30:D30"/>
    <mergeCell ref="B31:D31"/>
  </mergeCell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M43"/>
  <sheetViews>
    <sheetView tabSelected="1" workbookViewId="0">
      <pane xSplit="10" ySplit="4" topLeftCell="K5" activePane="bottomRight" state="frozen"/>
      <selection pane="topRight" activeCell="K1" sqref="K1"/>
      <selection pane="bottomLeft" activeCell="A5" sqref="A5"/>
      <selection pane="bottomRight" activeCell="F16" sqref="F16"/>
    </sheetView>
  </sheetViews>
  <sheetFormatPr defaultRowHeight="12.75"/>
  <cols>
    <col min="1" max="1" width="6.7109375" style="11" customWidth="1"/>
    <col min="2" max="2" width="47.42578125" style="11" customWidth="1"/>
    <col min="3" max="3" width="8.7109375" style="11" customWidth="1"/>
    <col min="4" max="4" width="8.140625" style="11" customWidth="1"/>
    <col min="5" max="16384" width="9.140625" style="11"/>
  </cols>
  <sheetData>
    <row r="1" spans="1:13">
      <c r="A1" s="394" t="s">
        <v>290</v>
      </c>
      <c r="B1" s="397" t="s">
        <v>131</v>
      </c>
      <c r="C1" s="397" t="s">
        <v>291</v>
      </c>
      <c r="D1" s="397" t="s">
        <v>292</v>
      </c>
      <c r="E1" s="397" t="s">
        <v>293</v>
      </c>
      <c r="F1" s="397"/>
      <c r="G1" s="397"/>
      <c r="H1" s="397"/>
      <c r="I1" s="397"/>
      <c r="J1" s="388" t="s">
        <v>294</v>
      </c>
      <c r="K1" s="386"/>
      <c r="L1" s="387"/>
      <c r="M1" s="387"/>
    </row>
    <row r="2" spans="1:13">
      <c r="A2" s="395"/>
      <c r="B2" s="391"/>
      <c r="C2" s="391"/>
      <c r="D2" s="391"/>
      <c r="E2" s="391" t="s">
        <v>295</v>
      </c>
      <c r="F2" s="391" t="s">
        <v>296</v>
      </c>
      <c r="G2" s="391"/>
      <c r="H2" s="391"/>
      <c r="I2" s="391" t="s">
        <v>297</v>
      </c>
      <c r="J2" s="389"/>
      <c r="K2" s="386"/>
      <c r="L2" s="387"/>
      <c r="M2" s="387"/>
    </row>
    <row r="3" spans="1:13" ht="24.75" thickBot="1">
      <c r="A3" s="396"/>
      <c r="B3" s="393"/>
      <c r="C3" s="436"/>
      <c r="D3" s="436"/>
      <c r="E3" s="435"/>
      <c r="F3" s="258" t="s">
        <v>295</v>
      </c>
      <c r="G3" s="258" t="s">
        <v>298</v>
      </c>
      <c r="H3" s="258" t="s">
        <v>299</v>
      </c>
      <c r="I3" s="436"/>
      <c r="J3" s="434"/>
    </row>
    <row r="4" spans="1:13">
      <c r="A4" s="210" t="s">
        <v>166</v>
      </c>
      <c r="B4" s="257" t="s">
        <v>166</v>
      </c>
      <c r="C4" s="259" t="s">
        <v>166</v>
      </c>
      <c r="D4" s="259" t="s">
        <v>166</v>
      </c>
      <c r="E4" s="259" t="s">
        <v>300</v>
      </c>
      <c r="F4" s="259" t="s">
        <v>300</v>
      </c>
      <c r="G4" s="259" t="s">
        <v>300</v>
      </c>
      <c r="H4" s="259" t="s">
        <v>300</v>
      </c>
      <c r="I4" s="259" t="s">
        <v>300</v>
      </c>
      <c r="J4" s="270" t="s">
        <v>300</v>
      </c>
    </row>
    <row r="5" spans="1:13" ht="24">
      <c r="A5" s="162" t="s">
        <v>631</v>
      </c>
      <c r="B5" s="106" t="s">
        <v>132</v>
      </c>
      <c r="C5" s="46"/>
      <c r="D5" s="46"/>
      <c r="E5" s="46"/>
      <c r="F5" s="46"/>
      <c r="G5" s="46"/>
      <c r="H5" s="46"/>
      <c r="I5" s="46"/>
      <c r="J5" s="46"/>
    </row>
    <row r="6" spans="1:13" ht="36">
      <c r="A6" s="132" t="s">
        <v>632</v>
      </c>
      <c r="B6" s="271" t="s">
        <v>133</v>
      </c>
      <c r="C6" s="36"/>
      <c r="D6" s="36"/>
      <c r="E6" s="208">
        <f>SUM(E7:E14)</f>
        <v>898975.61</v>
      </c>
      <c r="F6" s="208">
        <f t="shared" ref="F6:J6" si="0">SUM(F7:F14)</f>
        <v>838676.79</v>
      </c>
      <c r="G6" s="208">
        <f t="shared" si="0"/>
        <v>10640.79</v>
      </c>
      <c r="H6" s="133">
        <f t="shared" si="0"/>
        <v>828036</v>
      </c>
      <c r="I6" s="133">
        <f t="shared" si="0"/>
        <v>0</v>
      </c>
      <c r="J6" s="208">
        <f t="shared" si="0"/>
        <v>60298.82</v>
      </c>
    </row>
    <row r="7" spans="1:13" ht="48">
      <c r="A7" s="229" t="s">
        <v>633</v>
      </c>
      <c r="B7" s="272" t="s">
        <v>634</v>
      </c>
      <c r="C7" s="168"/>
      <c r="D7" s="168"/>
      <c r="E7" s="168">
        <f>SUM(F7+I7+J7)</f>
        <v>0</v>
      </c>
      <c r="F7" s="168">
        <f>SUM(G7+H7)</f>
        <v>0</v>
      </c>
      <c r="G7" s="168"/>
      <c r="H7" s="168"/>
      <c r="I7" s="168"/>
      <c r="J7" s="168"/>
    </row>
    <row r="8" spans="1:13">
      <c r="A8" s="127"/>
      <c r="B8" s="98" t="s">
        <v>718</v>
      </c>
      <c r="C8" s="158"/>
      <c r="D8" s="158">
        <v>2014</v>
      </c>
      <c r="E8" s="128">
        <f t="shared" ref="E8:E14" si="1">SUM(F8+I8+J8)</f>
        <v>194427</v>
      </c>
      <c r="F8" s="128">
        <f t="shared" ref="F8:F14" si="2">SUM(G8+H8)</f>
        <v>194427</v>
      </c>
      <c r="G8" s="128"/>
      <c r="H8" s="273">
        <v>194427</v>
      </c>
      <c r="I8" s="128"/>
      <c r="J8" s="128"/>
    </row>
    <row r="9" spans="1:13" ht="77.25" customHeight="1">
      <c r="A9" s="127"/>
      <c r="B9" s="98" t="s">
        <v>735</v>
      </c>
      <c r="C9" s="158"/>
      <c r="D9" s="158">
        <v>2014</v>
      </c>
      <c r="E9" s="128">
        <f t="shared" si="1"/>
        <v>70939.61</v>
      </c>
      <c r="F9" s="128">
        <f t="shared" si="2"/>
        <v>10640.79</v>
      </c>
      <c r="G9" s="274">
        <v>10640.79</v>
      </c>
      <c r="H9" s="273"/>
      <c r="I9" s="128"/>
      <c r="J9" s="274">
        <v>60298.82</v>
      </c>
    </row>
    <row r="10" spans="1:13">
      <c r="A10" s="127"/>
      <c r="B10" s="127" t="s">
        <v>766</v>
      </c>
      <c r="C10" s="158"/>
      <c r="D10" s="158">
        <v>2016</v>
      </c>
      <c r="E10" s="128">
        <f t="shared" si="1"/>
        <v>79731</v>
      </c>
      <c r="F10" s="128">
        <f t="shared" si="2"/>
        <v>79731</v>
      </c>
      <c r="G10" s="274"/>
      <c r="H10" s="273">
        <v>79731</v>
      </c>
      <c r="I10" s="128"/>
      <c r="J10" s="274"/>
    </row>
    <row r="11" spans="1:13">
      <c r="A11" s="127"/>
      <c r="B11" s="127" t="s">
        <v>767</v>
      </c>
      <c r="C11" s="158"/>
      <c r="D11" s="158">
        <v>2016</v>
      </c>
      <c r="E11" s="128">
        <f t="shared" si="1"/>
        <v>14440</v>
      </c>
      <c r="F11" s="128">
        <f t="shared" si="2"/>
        <v>14440</v>
      </c>
      <c r="G11" s="274"/>
      <c r="H11" s="273">
        <v>14440</v>
      </c>
      <c r="I11" s="128"/>
      <c r="J11" s="274"/>
    </row>
    <row r="12" spans="1:13">
      <c r="A12" s="127"/>
      <c r="B12" s="127" t="s">
        <v>774</v>
      </c>
      <c r="C12" s="158"/>
      <c r="D12" s="158">
        <v>2017</v>
      </c>
      <c r="E12" s="128">
        <f t="shared" si="1"/>
        <v>539438</v>
      </c>
      <c r="F12" s="128">
        <f t="shared" si="2"/>
        <v>539438</v>
      </c>
      <c r="G12" s="274">
        <v>0</v>
      </c>
      <c r="H12" s="273">
        <v>539438</v>
      </c>
      <c r="I12" s="128"/>
      <c r="J12" s="274"/>
    </row>
    <row r="13" spans="1:13" ht="30" customHeight="1">
      <c r="A13" s="229" t="s">
        <v>635</v>
      </c>
      <c r="B13" s="272" t="s">
        <v>636</v>
      </c>
      <c r="C13" s="168"/>
      <c r="D13" s="168"/>
      <c r="E13" s="168">
        <f t="shared" si="1"/>
        <v>0</v>
      </c>
      <c r="F13" s="168">
        <f t="shared" si="2"/>
        <v>0</v>
      </c>
      <c r="G13" s="168"/>
      <c r="H13" s="168"/>
      <c r="I13" s="168"/>
      <c r="J13" s="168"/>
    </row>
    <row r="14" spans="1:13" ht="24">
      <c r="A14" s="229" t="s">
        <v>637</v>
      </c>
      <c r="B14" s="272" t="s">
        <v>638</v>
      </c>
      <c r="C14" s="168"/>
      <c r="D14" s="168"/>
      <c r="E14" s="168">
        <f t="shared" si="1"/>
        <v>0</v>
      </c>
      <c r="F14" s="168">
        <f t="shared" si="2"/>
        <v>0</v>
      </c>
      <c r="G14" s="168"/>
      <c r="H14" s="168"/>
      <c r="I14" s="168"/>
      <c r="J14" s="168"/>
    </row>
    <row r="15" spans="1:13" ht="27" customHeight="1">
      <c r="A15" s="132" t="s">
        <v>639</v>
      </c>
      <c r="B15" s="271" t="s">
        <v>136</v>
      </c>
      <c r="C15" s="36"/>
      <c r="D15" s="36"/>
      <c r="E15" s="133">
        <f>SUM(E16:E19)</f>
        <v>0</v>
      </c>
      <c r="F15" s="133">
        <f t="shared" ref="F15:J15" si="3">SUM(F16:F19)</f>
        <v>0</v>
      </c>
      <c r="G15" s="133">
        <f t="shared" si="3"/>
        <v>0</v>
      </c>
      <c r="H15" s="133">
        <f t="shared" si="3"/>
        <v>0</v>
      </c>
      <c r="I15" s="133">
        <f t="shared" si="3"/>
        <v>0</v>
      </c>
      <c r="J15" s="133">
        <f t="shared" si="3"/>
        <v>0</v>
      </c>
    </row>
    <row r="16" spans="1:13" ht="48">
      <c r="A16" s="229" t="s">
        <v>640</v>
      </c>
      <c r="B16" s="272" t="s">
        <v>641</v>
      </c>
      <c r="C16" s="168"/>
      <c r="D16" s="168"/>
      <c r="E16" s="168">
        <f>SUM(I16+J16)</f>
        <v>0</v>
      </c>
      <c r="F16" s="168">
        <f>SUM(G16+H16)</f>
        <v>0</v>
      </c>
      <c r="G16" s="168"/>
      <c r="H16" s="168"/>
      <c r="I16" s="168"/>
      <c r="J16" s="168"/>
    </row>
    <row r="17" spans="1:10" ht="24">
      <c r="A17" s="229" t="s">
        <v>642</v>
      </c>
      <c r="B17" s="272" t="s">
        <v>643</v>
      </c>
      <c r="C17" s="168"/>
      <c r="D17" s="168"/>
      <c r="E17" s="168">
        <f t="shared" ref="E17:E19" si="4">SUM(I17+J17)</f>
        <v>0</v>
      </c>
      <c r="F17" s="168">
        <f t="shared" ref="F17:F19" si="5">SUM(G17+H17)</f>
        <v>0</v>
      </c>
      <c r="G17" s="168"/>
      <c r="H17" s="168"/>
      <c r="I17" s="168"/>
      <c r="J17" s="168"/>
    </row>
    <row r="18" spans="1:10" ht="36">
      <c r="A18" s="229" t="s">
        <v>644</v>
      </c>
      <c r="B18" s="272" t="s">
        <v>645</v>
      </c>
      <c r="C18" s="168"/>
      <c r="D18" s="168"/>
      <c r="E18" s="168">
        <f t="shared" si="4"/>
        <v>0</v>
      </c>
      <c r="F18" s="168">
        <f t="shared" si="5"/>
        <v>0</v>
      </c>
      <c r="G18" s="168"/>
      <c r="H18" s="168"/>
      <c r="I18" s="168"/>
      <c r="J18" s="168"/>
    </row>
    <row r="19" spans="1:10">
      <c r="A19" s="229" t="s">
        <v>646</v>
      </c>
      <c r="B19" s="229" t="s">
        <v>647</v>
      </c>
      <c r="C19" s="168"/>
      <c r="D19" s="168"/>
      <c r="E19" s="168">
        <f t="shared" si="4"/>
        <v>0</v>
      </c>
      <c r="F19" s="168">
        <f t="shared" si="5"/>
        <v>0</v>
      </c>
      <c r="G19" s="168"/>
      <c r="H19" s="168"/>
      <c r="I19" s="168"/>
      <c r="J19" s="168"/>
    </row>
    <row r="20" spans="1:10">
      <c r="A20" s="156"/>
      <c r="B20" s="145" t="s">
        <v>240</v>
      </c>
      <c r="C20" s="46"/>
      <c r="D20" s="46"/>
      <c r="E20" s="145">
        <f>SUM(E15+E6)</f>
        <v>898975.61</v>
      </c>
      <c r="F20" s="145">
        <f t="shared" ref="F20:J20" si="6">SUM(F15+F6)</f>
        <v>838676.79</v>
      </c>
      <c r="G20" s="145">
        <f t="shared" si="6"/>
        <v>10640.79</v>
      </c>
      <c r="H20" s="145">
        <f t="shared" si="6"/>
        <v>828036</v>
      </c>
      <c r="I20" s="145">
        <f t="shared" si="6"/>
        <v>0</v>
      </c>
      <c r="J20" s="145">
        <f t="shared" si="6"/>
        <v>60298.82</v>
      </c>
    </row>
    <row r="21" spans="1:10" ht="24">
      <c r="A21" s="162" t="s">
        <v>648</v>
      </c>
      <c r="B21" s="106" t="s">
        <v>649</v>
      </c>
      <c r="C21" s="46"/>
      <c r="D21" s="46"/>
      <c r="E21" s="46"/>
      <c r="F21" s="46"/>
      <c r="G21" s="46"/>
      <c r="H21" s="46"/>
      <c r="I21" s="46"/>
      <c r="J21" s="46"/>
    </row>
    <row r="22" spans="1:10" ht="48">
      <c r="A22" s="132" t="s">
        <v>650</v>
      </c>
      <c r="B22" s="271" t="s">
        <v>142</v>
      </c>
      <c r="C22" s="36"/>
      <c r="D22" s="36"/>
      <c r="E22" s="133">
        <f>SUM(E23:E24)</f>
        <v>0</v>
      </c>
      <c r="F22" s="133">
        <f t="shared" ref="F22:J22" si="7">SUM(F23:F24)</f>
        <v>0</v>
      </c>
      <c r="G22" s="133">
        <f t="shared" si="7"/>
        <v>0</v>
      </c>
      <c r="H22" s="133">
        <f t="shared" si="7"/>
        <v>0</v>
      </c>
      <c r="I22" s="133">
        <f t="shared" si="7"/>
        <v>0</v>
      </c>
      <c r="J22" s="133">
        <f t="shared" si="7"/>
        <v>0</v>
      </c>
    </row>
    <row r="23" spans="1:10">
      <c r="A23" s="229" t="s">
        <v>651</v>
      </c>
      <c r="B23" s="272" t="s">
        <v>652</v>
      </c>
      <c r="C23" s="168"/>
      <c r="D23" s="168"/>
      <c r="E23" s="168">
        <f>SUM(I23+J23)</f>
        <v>0</v>
      </c>
      <c r="F23" s="168">
        <f>SUM(G23+H23)</f>
        <v>0</v>
      </c>
      <c r="G23" s="168"/>
      <c r="H23" s="168"/>
      <c r="I23" s="168"/>
      <c r="J23" s="168"/>
    </row>
    <row r="24" spans="1:10" ht="24">
      <c r="A24" s="229" t="s">
        <v>653</v>
      </c>
      <c r="B24" s="272" t="s">
        <v>654</v>
      </c>
      <c r="C24" s="168"/>
      <c r="D24" s="168"/>
      <c r="E24" s="168">
        <f>SUM(I24+J24)</f>
        <v>0</v>
      </c>
      <c r="F24" s="168">
        <f>SUM(G24+H24)</f>
        <v>0</v>
      </c>
      <c r="G24" s="168"/>
      <c r="H24" s="168"/>
      <c r="I24" s="168"/>
      <c r="J24" s="168"/>
    </row>
    <row r="25" spans="1:10" ht="24">
      <c r="A25" s="132" t="s">
        <v>655</v>
      </c>
      <c r="B25" s="271" t="s">
        <v>143</v>
      </c>
      <c r="C25" s="36"/>
      <c r="D25" s="36"/>
      <c r="E25" s="133">
        <f>SUM(E26:E28)</f>
        <v>0</v>
      </c>
      <c r="F25" s="133">
        <f t="shared" ref="F25:J25" si="8">SUM(F26:F28)</f>
        <v>0</v>
      </c>
      <c r="G25" s="133">
        <f t="shared" si="8"/>
        <v>0</v>
      </c>
      <c r="H25" s="133">
        <f t="shared" si="8"/>
        <v>0</v>
      </c>
      <c r="I25" s="133">
        <f t="shared" si="8"/>
        <v>0</v>
      </c>
      <c r="J25" s="133">
        <f t="shared" si="8"/>
        <v>0</v>
      </c>
    </row>
    <row r="26" spans="1:10" ht="24">
      <c r="A26" s="229" t="s">
        <v>656</v>
      </c>
      <c r="B26" s="272" t="s">
        <v>657</v>
      </c>
      <c r="C26" s="168"/>
      <c r="D26" s="168"/>
      <c r="E26" s="168">
        <f>SUM(I26+J26)</f>
        <v>0</v>
      </c>
      <c r="F26" s="168">
        <f>SUM(G26+H26)</f>
        <v>0</v>
      </c>
      <c r="G26" s="168"/>
      <c r="H26" s="168"/>
      <c r="I26" s="168"/>
      <c r="J26" s="168"/>
    </row>
    <row r="27" spans="1:10" ht="24">
      <c r="A27" s="229" t="s">
        <v>658</v>
      </c>
      <c r="B27" s="272" t="s">
        <v>659</v>
      </c>
      <c r="C27" s="168"/>
      <c r="D27" s="168"/>
      <c r="E27" s="168">
        <f t="shared" ref="E27:E28" si="9">SUM(I27+J27)</f>
        <v>0</v>
      </c>
      <c r="F27" s="168">
        <f t="shared" ref="F27:F28" si="10">SUM(G27+H27)</f>
        <v>0</v>
      </c>
      <c r="G27" s="168"/>
      <c r="H27" s="168"/>
      <c r="I27" s="168"/>
      <c r="J27" s="168"/>
    </row>
    <row r="28" spans="1:10" ht="36">
      <c r="A28" s="229" t="s">
        <v>660</v>
      </c>
      <c r="B28" s="272" t="s">
        <v>661</v>
      </c>
      <c r="C28" s="168"/>
      <c r="D28" s="168"/>
      <c r="E28" s="168">
        <f t="shared" si="9"/>
        <v>0</v>
      </c>
      <c r="F28" s="168">
        <f t="shared" si="10"/>
        <v>0</v>
      </c>
      <c r="G28" s="168"/>
      <c r="H28" s="168"/>
      <c r="I28" s="168"/>
      <c r="J28" s="168"/>
    </row>
    <row r="29" spans="1:10">
      <c r="A29" s="132" t="s">
        <v>662</v>
      </c>
      <c r="B29" s="132" t="s">
        <v>663</v>
      </c>
      <c r="C29" s="36"/>
      <c r="D29" s="36"/>
      <c r="E29" s="133">
        <f>SUM(E30:E32)</f>
        <v>0</v>
      </c>
      <c r="F29" s="133">
        <f t="shared" ref="F29:J29" si="11">SUM(F30:F32)</f>
        <v>0</v>
      </c>
      <c r="G29" s="133">
        <f t="shared" si="11"/>
        <v>0</v>
      </c>
      <c r="H29" s="133">
        <f t="shared" si="11"/>
        <v>0</v>
      </c>
      <c r="I29" s="133">
        <f t="shared" si="11"/>
        <v>0</v>
      </c>
      <c r="J29" s="133">
        <f t="shared" si="11"/>
        <v>0</v>
      </c>
    </row>
    <row r="30" spans="1:10" ht="36">
      <c r="A30" s="229" t="s">
        <v>664</v>
      </c>
      <c r="B30" s="272" t="s">
        <v>665</v>
      </c>
      <c r="C30" s="168"/>
      <c r="D30" s="168"/>
      <c r="E30" s="168">
        <f>SUM(I30+J30)</f>
        <v>0</v>
      </c>
      <c r="F30" s="168">
        <f>SUM(G30+H30)</f>
        <v>0</v>
      </c>
      <c r="G30" s="168"/>
      <c r="H30" s="168"/>
      <c r="I30" s="168"/>
      <c r="J30" s="168"/>
    </row>
    <row r="31" spans="1:10" ht="36">
      <c r="A31" s="229" t="s">
        <v>666</v>
      </c>
      <c r="B31" s="272" t="s">
        <v>667</v>
      </c>
      <c r="C31" s="168"/>
      <c r="D31" s="168"/>
      <c r="E31" s="168">
        <f t="shared" ref="E31:E32" si="12">SUM(I31+J31)</f>
        <v>0</v>
      </c>
      <c r="F31" s="168">
        <f t="shared" ref="F31:F32" si="13">SUM(G31+H31)</f>
        <v>0</v>
      </c>
      <c r="G31" s="168"/>
      <c r="H31" s="168"/>
      <c r="I31" s="168"/>
      <c r="J31" s="168"/>
    </row>
    <row r="32" spans="1:10" ht="36">
      <c r="A32" s="229" t="s">
        <v>668</v>
      </c>
      <c r="B32" s="272" t="s">
        <v>669</v>
      </c>
      <c r="C32" s="168"/>
      <c r="D32" s="168"/>
      <c r="E32" s="168">
        <f t="shared" si="12"/>
        <v>0</v>
      </c>
      <c r="F32" s="168">
        <f t="shared" si="13"/>
        <v>0</v>
      </c>
      <c r="G32" s="168"/>
      <c r="H32" s="168"/>
      <c r="I32" s="168"/>
      <c r="J32" s="168"/>
    </row>
    <row r="33" spans="1:10">
      <c r="A33" s="156"/>
      <c r="B33" s="93" t="s">
        <v>240</v>
      </c>
      <c r="C33" s="46"/>
      <c r="D33" s="46"/>
      <c r="E33" s="124">
        <f>SUM(E29+E25+E22)</f>
        <v>0</v>
      </c>
      <c r="F33" s="124">
        <f t="shared" ref="F33:J33" si="14">SUM(F29+F25+F22)</f>
        <v>0</v>
      </c>
      <c r="G33" s="124">
        <f t="shared" si="14"/>
        <v>0</v>
      </c>
      <c r="H33" s="124">
        <f t="shared" si="14"/>
        <v>0</v>
      </c>
      <c r="I33" s="124">
        <f t="shared" si="14"/>
        <v>0</v>
      </c>
      <c r="J33" s="124">
        <f t="shared" si="14"/>
        <v>0</v>
      </c>
    </row>
    <row r="34" spans="1:10" ht="24">
      <c r="A34" s="162" t="s">
        <v>670</v>
      </c>
      <c r="B34" s="106" t="s">
        <v>150</v>
      </c>
      <c r="C34" s="46"/>
      <c r="D34" s="46"/>
      <c r="E34" s="46"/>
      <c r="F34" s="46"/>
      <c r="G34" s="46"/>
      <c r="H34" s="46"/>
      <c r="I34" s="46"/>
      <c r="J34" s="46"/>
    </row>
    <row r="35" spans="1:10" ht="36">
      <c r="A35" s="132" t="s">
        <v>671</v>
      </c>
      <c r="B35" s="271" t="s">
        <v>151</v>
      </c>
      <c r="C35" s="36"/>
      <c r="D35" s="36"/>
      <c r="E35" s="133">
        <f>SUM(E36:E38)</f>
        <v>0</v>
      </c>
      <c r="F35" s="133">
        <f t="shared" ref="F35:J35" si="15">SUM(F36:F38)</f>
        <v>0</v>
      </c>
      <c r="G35" s="133">
        <f t="shared" si="15"/>
        <v>0</v>
      </c>
      <c r="H35" s="133">
        <f t="shared" si="15"/>
        <v>0</v>
      </c>
      <c r="I35" s="133">
        <f t="shared" si="15"/>
        <v>0</v>
      </c>
      <c r="J35" s="133">
        <f t="shared" si="15"/>
        <v>0</v>
      </c>
    </row>
    <row r="36" spans="1:10" ht="36.75" customHeight="1">
      <c r="A36" s="229" t="s">
        <v>672</v>
      </c>
      <c r="B36" s="272" t="s">
        <v>673</v>
      </c>
      <c r="C36" s="168"/>
      <c r="D36" s="168"/>
      <c r="E36" s="275">
        <f>SUM(I36+J36)</f>
        <v>0</v>
      </c>
      <c r="F36" s="275">
        <f>SUM(G36+H36)</f>
        <v>0</v>
      </c>
      <c r="G36" s="275"/>
      <c r="H36" s="275"/>
      <c r="I36" s="275"/>
      <c r="J36" s="275"/>
    </row>
    <row r="37" spans="1:10" ht="36">
      <c r="A37" s="229" t="s">
        <v>674</v>
      </c>
      <c r="B37" s="272" t="s">
        <v>675</v>
      </c>
      <c r="C37" s="168"/>
      <c r="D37" s="168"/>
      <c r="E37" s="168">
        <f t="shared" ref="E37:E38" si="16">SUM(I37+J37)</f>
        <v>0</v>
      </c>
      <c r="F37" s="168">
        <f t="shared" ref="F37:F38" si="17">SUM(G37+H37)</f>
        <v>0</v>
      </c>
      <c r="G37" s="168"/>
      <c r="H37" s="168"/>
      <c r="I37" s="168"/>
      <c r="J37" s="168"/>
    </row>
    <row r="38" spans="1:10" ht="36">
      <c r="A38" s="229" t="s">
        <v>676</v>
      </c>
      <c r="B38" s="272" t="s">
        <v>677</v>
      </c>
      <c r="C38" s="168"/>
      <c r="D38" s="168"/>
      <c r="E38" s="168">
        <f t="shared" si="16"/>
        <v>0</v>
      </c>
      <c r="F38" s="168">
        <f t="shared" si="17"/>
        <v>0</v>
      </c>
      <c r="G38" s="168"/>
      <c r="H38" s="168"/>
      <c r="I38" s="168"/>
      <c r="J38" s="168"/>
    </row>
    <row r="39" spans="1:10" ht="24">
      <c r="A39" s="132" t="s">
        <v>678</v>
      </c>
      <c r="B39" s="271" t="s">
        <v>153</v>
      </c>
      <c r="C39" s="36"/>
      <c r="D39" s="36"/>
      <c r="E39" s="133">
        <f>SUM(E40:E41)</f>
        <v>0</v>
      </c>
      <c r="F39" s="133">
        <f t="shared" ref="F39:J39" si="18">SUM(F40:F41)</f>
        <v>0</v>
      </c>
      <c r="G39" s="133">
        <f t="shared" si="18"/>
        <v>0</v>
      </c>
      <c r="H39" s="133">
        <f t="shared" si="18"/>
        <v>0</v>
      </c>
      <c r="I39" s="133">
        <f t="shared" si="18"/>
        <v>0</v>
      </c>
      <c r="J39" s="133">
        <f t="shared" si="18"/>
        <v>0</v>
      </c>
    </row>
    <row r="40" spans="1:10" ht="36">
      <c r="A40" s="229" t="s">
        <v>679</v>
      </c>
      <c r="B40" s="272" t="s">
        <v>680</v>
      </c>
      <c r="C40" s="168"/>
      <c r="D40" s="168"/>
      <c r="E40" s="168">
        <f>SUM(I40+J40)</f>
        <v>0</v>
      </c>
      <c r="F40" s="168">
        <f>SUM(G40+H40)</f>
        <v>0</v>
      </c>
      <c r="G40" s="168"/>
      <c r="H40" s="168"/>
      <c r="I40" s="168"/>
      <c r="J40" s="168"/>
    </row>
    <row r="41" spans="1:10" ht="24">
      <c r="A41" s="229" t="s">
        <v>681</v>
      </c>
      <c r="B41" s="272" t="s">
        <v>682</v>
      </c>
      <c r="C41" s="168"/>
      <c r="D41" s="168"/>
      <c r="E41" s="168">
        <f>SUM(I41+J41)</f>
        <v>0</v>
      </c>
      <c r="F41" s="168">
        <f>SUM(G41+H41)</f>
        <v>0</v>
      </c>
      <c r="G41" s="168"/>
      <c r="H41" s="168"/>
      <c r="I41" s="168"/>
      <c r="J41" s="168"/>
    </row>
    <row r="42" spans="1:10">
      <c r="A42" s="52"/>
      <c r="B42" s="182" t="s">
        <v>240</v>
      </c>
      <c r="C42" s="46"/>
      <c r="D42" s="46"/>
      <c r="E42" s="124">
        <f>SUM(E39+E35)</f>
        <v>0</v>
      </c>
      <c r="F42" s="124">
        <f t="shared" ref="F42:J42" si="19">SUM(F39+F35)</f>
        <v>0</v>
      </c>
      <c r="G42" s="124">
        <f t="shared" si="19"/>
        <v>0</v>
      </c>
      <c r="H42" s="124">
        <f t="shared" si="19"/>
        <v>0</v>
      </c>
      <c r="I42" s="124">
        <f t="shared" si="19"/>
        <v>0</v>
      </c>
      <c r="J42" s="124">
        <f t="shared" si="19"/>
        <v>0</v>
      </c>
    </row>
    <row r="43" spans="1:10">
      <c r="A43" s="169"/>
      <c r="B43" s="238" t="s">
        <v>683</v>
      </c>
      <c r="C43" s="119"/>
      <c r="D43" s="119"/>
      <c r="E43" s="121">
        <f>SUM(E42+E33+E20)</f>
        <v>898975.61</v>
      </c>
      <c r="F43" s="121">
        <f t="shared" ref="F43:J43" si="20">SUM(F42+F33+F20)</f>
        <v>838676.79</v>
      </c>
      <c r="G43" s="121">
        <f t="shared" si="20"/>
        <v>10640.79</v>
      </c>
      <c r="H43" s="121">
        <f t="shared" si="20"/>
        <v>828036</v>
      </c>
      <c r="I43" s="121">
        <f t="shared" si="20"/>
        <v>0</v>
      </c>
      <c r="J43" s="121">
        <f t="shared" si="20"/>
        <v>60298.82</v>
      </c>
    </row>
  </sheetData>
  <mergeCells count="12">
    <mergeCell ref="A1:A3"/>
    <mergeCell ref="B1:B3"/>
    <mergeCell ref="C1:C3"/>
    <mergeCell ref="D1:D3"/>
    <mergeCell ref="E1:I1"/>
    <mergeCell ref="K1:K2"/>
    <mergeCell ref="L1:L2"/>
    <mergeCell ref="M1:M2"/>
    <mergeCell ref="J1:J3"/>
    <mergeCell ref="E2:E3"/>
    <mergeCell ref="F2:H2"/>
    <mergeCell ref="I2:I3"/>
  </mergeCells>
  <pageMargins left="0.7" right="0.7" top="0.75" bottom="0.75" header="0.3" footer="0.3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G12"/>
  <sheetViews>
    <sheetView workbookViewId="0">
      <selection activeCell="J12" sqref="J12"/>
    </sheetView>
  </sheetViews>
  <sheetFormatPr defaultRowHeight="11.25"/>
  <cols>
    <col min="1" max="1" width="32.7109375" style="29" customWidth="1"/>
    <col min="2" max="2" width="11.85546875" style="29" customWidth="1"/>
    <col min="3" max="3" width="11.42578125" style="29" customWidth="1"/>
    <col min="4" max="4" width="10.5703125" style="29" customWidth="1"/>
    <col min="5" max="5" width="9.42578125" style="29" customWidth="1"/>
    <col min="6" max="6" width="8.28515625" style="29" customWidth="1"/>
    <col min="7" max="7" width="10.5703125" style="29" customWidth="1"/>
    <col min="8" max="16384" width="9.140625" style="29"/>
  </cols>
  <sheetData>
    <row r="1" spans="1:7">
      <c r="A1" s="447" t="s">
        <v>844</v>
      </c>
      <c r="B1" s="447" t="s">
        <v>293</v>
      </c>
      <c r="C1" s="447"/>
      <c r="D1" s="447"/>
      <c r="E1" s="447"/>
      <c r="F1" s="447"/>
      <c r="G1" s="447" t="s">
        <v>294</v>
      </c>
    </row>
    <row r="2" spans="1:7">
      <c r="A2" s="447"/>
      <c r="B2" s="447" t="s">
        <v>295</v>
      </c>
      <c r="C2" s="447" t="s">
        <v>296</v>
      </c>
      <c r="D2" s="447"/>
      <c r="E2" s="447"/>
      <c r="F2" s="447" t="s">
        <v>297</v>
      </c>
      <c r="G2" s="447"/>
    </row>
    <row r="3" spans="1:7" ht="20.25" customHeight="1">
      <c r="A3" s="447"/>
      <c r="B3" s="447"/>
      <c r="C3" s="15" t="s">
        <v>295</v>
      </c>
      <c r="D3" s="15" t="s">
        <v>298</v>
      </c>
      <c r="E3" s="15" t="s">
        <v>299</v>
      </c>
      <c r="F3" s="447"/>
      <c r="G3" s="447"/>
    </row>
    <row r="4" spans="1:7">
      <c r="A4" s="15" t="s">
        <v>166</v>
      </c>
      <c r="B4" s="15" t="s">
        <v>300</v>
      </c>
      <c r="C4" s="15" t="s">
        <v>300</v>
      </c>
      <c r="D4" s="15" t="s">
        <v>300</v>
      </c>
      <c r="E4" s="15" t="s">
        <v>300</v>
      </c>
      <c r="F4" s="15" t="s">
        <v>300</v>
      </c>
      <c r="G4" s="16" t="s">
        <v>300</v>
      </c>
    </row>
    <row r="5" spans="1:7" ht="41.25" customHeight="1">
      <c r="A5" s="17" t="s">
        <v>156</v>
      </c>
      <c r="B5" s="21">
        <f>SUM(C5+F5+G5)</f>
        <v>4585024</v>
      </c>
      <c r="C5" s="21">
        <f>SUM(D5+E5)</f>
        <v>596476</v>
      </c>
      <c r="D5" s="21">
        <v>0</v>
      </c>
      <c r="E5" s="21">
        <v>596476</v>
      </c>
      <c r="F5" s="21">
        <v>1129489</v>
      </c>
      <c r="G5" s="21">
        <v>2859059</v>
      </c>
    </row>
    <row r="6" spans="1:7" ht="47.25" customHeight="1">
      <c r="A6" s="18" t="s">
        <v>811</v>
      </c>
      <c r="B6" s="21">
        <f t="shared" ref="B6:B9" si="0">SUM(C6+F6+G6)</f>
        <v>16815352</v>
      </c>
      <c r="C6" s="21">
        <f t="shared" ref="C6:C9" si="1">SUM(D6+E6)</f>
        <v>9223164</v>
      </c>
      <c r="D6" s="21">
        <v>3579755</v>
      </c>
      <c r="E6" s="21">
        <v>5643409</v>
      </c>
      <c r="F6" s="21">
        <v>0</v>
      </c>
      <c r="G6" s="21">
        <v>7592188</v>
      </c>
    </row>
    <row r="7" spans="1:7" ht="57" customHeight="1">
      <c r="A7" s="17" t="s">
        <v>67</v>
      </c>
      <c r="B7" s="21">
        <f t="shared" si="0"/>
        <v>1678983</v>
      </c>
      <c r="C7" s="21">
        <f t="shared" si="1"/>
        <v>1678983</v>
      </c>
      <c r="D7" s="21">
        <v>1351760</v>
      </c>
      <c r="E7" s="21">
        <v>327223</v>
      </c>
      <c r="F7" s="21">
        <v>0</v>
      </c>
      <c r="G7" s="21">
        <v>0</v>
      </c>
    </row>
    <row r="8" spans="1:7" ht="51.75" customHeight="1">
      <c r="A8" s="17" t="s">
        <v>551</v>
      </c>
      <c r="B8" s="21">
        <f t="shared" si="0"/>
        <v>856837</v>
      </c>
      <c r="C8" s="21">
        <f t="shared" si="1"/>
        <v>114194</v>
      </c>
      <c r="D8" s="21">
        <v>107123</v>
      </c>
      <c r="E8" s="22">
        <v>7071</v>
      </c>
      <c r="F8" s="21">
        <v>0</v>
      </c>
      <c r="G8" s="21">
        <v>742643</v>
      </c>
    </row>
    <row r="9" spans="1:7" ht="51.75" customHeight="1">
      <c r="A9" s="17" t="s">
        <v>131</v>
      </c>
      <c r="B9" s="21">
        <f t="shared" si="0"/>
        <v>898976</v>
      </c>
      <c r="C9" s="21">
        <f t="shared" si="1"/>
        <v>838677</v>
      </c>
      <c r="D9" s="23">
        <v>10641</v>
      </c>
      <c r="E9" s="22">
        <v>828036</v>
      </c>
      <c r="F9" s="21">
        <v>0</v>
      </c>
      <c r="G9" s="23">
        <v>60299</v>
      </c>
    </row>
    <row r="10" spans="1:7">
      <c r="A10" s="19" t="s">
        <v>846</v>
      </c>
      <c r="B10" s="24">
        <v>24835172.170000002</v>
      </c>
      <c r="C10" s="24">
        <v>12451494.17</v>
      </c>
      <c r="D10" s="24">
        <v>5049279</v>
      </c>
      <c r="E10" s="24">
        <v>7402215.2000000002</v>
      </c>
      <c r="F10" s="24">
        <v>1129489</v>
      </c>
      <c r="G10" s="24">
        <v>11254189</v>
      </c>
    </row>
    <row r="11" spans="1:7">
      <c r="A11" s="19" t="s">
        <v>847</v>
      </c>
      <c r="B11" s="25">
        <v>130755000</v>
      </c>
      <c r="C11" s="25">
        <v>37215000</v>
      </c>
      <c r="D11" s="25">
        <v>19190000</v>
      </c>
      <c r="E11" s="26">
        <v>18025000</v>
      </c>
      <c r="F11" s="24">
        <v>14390000</v>
      </c>
      <c r="G11" s="25">
        <v>79150000</v>
      </c>
    </row>
    <row r="12" spans="1:7">
      <c r="A12" s="20" t="s">
        <v>845</v>
      </c>
      <c r="B12" s="27">
        <v>0.19</v>
      </c>
      <c r="C12" s="27">
        <v>0.33460000000000001</v>
      </c>
      <c r="D12" s="28">
        <v>26.31</v>
      </c>
      <c r="E12" s="28">
        <v>41</v>
      </c>
      <c r="F12" s="28">
        <v>7.85</v>
      </c>
      <c r="G12" s="28">
        <v>14.22</v>
      </c>
    </row>
  </sheetData>
  <mergeCells count="6">
    <mergeCell ref="A1:A3"/>
    <mergeCell ref="B1:F1"/>
    <mergeCell ref="G1:G3"/>
    <mergeCell ref="B2:B3"/>
    <mergeCell ref="C2:E2"/>
    <mergeCell ref="F2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80"/>
  <sheetViews>
    <sheetView workbookViewId="0">
      <pane xSplit="8" ySplit="2" topLeftCell="I63" activePane="bottomRight" state="frozen"/>
      <selection pane="topRight" activeCell="J1" sqref="J1"/>
      <selection pane="bottomLeft" activeCell="A3" sqref="A3"/>
      <selection pane="bottomRight" activeCell="B45" sqref="B45:C45"/>
    </sheetView>
  </sheetViews>
  <sheetFormatPr defaultRowHeight="12.75"/>
  <cols>
    <col min="1" max="1" width="6" style="11" customWidth="1"/>
    <col min="2" max="2" width="61" style="11" customWidth="1"/>
    <col min="3" max="3" width="5" style="11" customWidth="1"/>
    <col min="4" max="4" width="7.5703125" style="11" customWidth="1"/>
    <col min="5" max="5" width="10.85546875" style="11" customWidth="1"/>
    <col min="6" max="6" width="10.5703125" style="11" customWidth="1"/>
    <col min="7" max="7" width="10" style="11" customWidth="1"/>
    <col min="8" max="8" width="10.5703125" style="11" customWidth="1"/>
    <col min="9" max="16384" width="9.140625" style="11"/>
  </cols>
  <sheetData>
    <row r="1" spans="1:9" ht="44.25" customHeight="1">
      <c r="A1" s="150" t="s">
        <v>159</v>
      </c>
      <c r="B1" s="151" t="s">
        <v>160</v>
      </c>
      <c r="C1" s="152" t="s">
        <v>0</v>
      </c>
      <c r="D1" s="150" t="s">
        <v>852</v>
      </c>
      <c r="E1" s="150" t="s">
        <v>162</v>
      </c>
      <c r="F1" s="150" t="s">
        <v>163</v>
      </c>
      <c r="G1" s="150" t="s">
        <v>1</v>
      </c>
      <c r="H1" s="152" t="s">
        <v>164</v>
      </c>
    </row>
    <row r="2" spans="1:9" ht="24">
      <c r="A2" s="114"/>
      <c r="B2" s="115"/>
      <c r="C2" s="116" t="s">
        <v>166</v>
      </c>
      <c r="D2" s="116" t="s">
        <v>166</v>
      </c>
      <c r="E2" s="148">
        <v>2017</v>
      </c>
      <c r="F2" s="149" t="s">
        <v>868</v>
      </c>
      <c r="G2" s="149" t="s">
        <v>869</v>
      </c>
      <c r="H2" s="117"/>
    </row>
    <row r="3" spans="1:9" ht="27" customHeight="1">
      <c r="A3" s="118">
        <v>1</v>
      </c>
      <c r="B3" s="341" t="s">
        <v>167</v>
      </c>
      <c r="C3" s="342"/>
      <c r="D3" s="343"/>
      <c r="E3" s="119"/>
      <c r="F3" s="120">
        <v>4585</v>
      </c>
      <c r="G3" s="120">
        <v>26185</v>
      </c>
      <c r="H3" s="121">
        <v>17.510000000000002</v>
      </c>
      <c r="I3" s="30"/>
    </row>
    <row r="4" spans="1:9" ht="37.5" customHeight="1">
      <c r="A4" s="122" t="s">
        <v>886</v>
      </c>
      <c r="B4" s="303" t="s">
        <v>168</v>
      </c>
      <c r="C4" s="304"/>
      <c r="D4" s="305"/>
      <c r="E4" s="46"/>
      <c r="F4" s="123">
        <v>3988</v>
      </c>
      <c r="G4" s="123">
        <v>20645</v>
      </c>
      <c r="H4" s="124">
        <v>19.32</v>
      </c>
      <c r="I4" s="30"/>
    </row>
    <row r="5" spans="1:9" ht="25.5" customHeight="1">
      <c r="A5" s="125" t="s">
        <v>169</v>
      </c>
      <c r="B5" s="329" t="s">
        <v>170</v>
      </c>
      <c r="C5" s="330"/>
      <c r="D5" s="126"/>
      <c r="E5" s="36"/>
      <c r="F5" s="36"/>
      <c r="G5" s="36"/>
      <c r="H5" s="36"/>
    </row>
    <row r="6" spans="1:9" ht="36">
      <c r="A6" s="127" t="s">
        <v>171</v>
      </c>
      <c r="B6" s="54" t="s">
        <v>172</v>
      </c>
      <c r="C6" s="128" t="s">
        <v>4</v>
      </c>
      <c r="D6" s="129">
        <v>70</v>
      </c>
      <c r="E6" s="41">
        <v>65.709999999999994</v>
      </c>
      <c r="F6" s="41">
        <v>0</v>
      </c>
      <c r="G6" s="130">
        <v>150</v>
      </c>
      <c r="H6" s="131">
        <v>0.93869999999999998</v>
      </c>
    </row>
    <row r="7" spans="1:9">
      <c r="A7" s="127" t="s">
        <v>173</v>
      </c>
      <c r="B7" s="54" t="s">
        <v>174</v>
      </c>
      <c r="C7" s="128" t="s">
        <v>777</v>
      </c>
      <c r="D7" s="129">
        <v>2</v>
      </c>
      <c r="E7" s="41">
        <v>0</v>
      </c>
      <c r="F7" s="41">
        <v>0</v>
      </c>
      <c r="G7" s="130">
        <v>150</v>
      </c>
      <c r="H7" s="131">
        <v>0</v>
      </c>
    </row>
    <row r="8" spans="1:9">
      <c r="A8" s="127" t="s">
        <v>175</v>
      </c>
      <c r="B8" s="54" t="s">
        <v>176</v>
      </c>
      <c r="C8" s="128" t="s">
        <v>777</v>
      </c>
      <c r="D8" s="129">
        <v>1</v>
      </c>
      <c r="E8" s="41">
        <v>0</v>
      </c>
      <c r="F8" s="41">
        <v>0</v>
      </c>
      <c r="G8" s="130">
        <v>100</v>
      </c>
      <c r="H8" s="131">
        <v>0</v>
      </c>
    </row>
    <row r="9" spans="1:9" ht="25.5" customHeight="1">
      <c r="A9" s="125" t="s">
        <v>177</v>
      </c>
      <c r="B9" s="329" t="s">
        <v>9</v>
      </c>
      <c r="C9" s="330"/>
      <c r="D9" s="132">
        <v>27</v>
      </c>
      <c r="E9" s="133">
        <v>0</v>
      </c>
      <c r="F9" s="133"/>
      <c r="G9" s="134"/>
      <c r="H9" s="135">
        <v>0</v>
      </c>
    </row>
    <row r="10" spans="1:9" ht="24">
      <c r="A10" s="127" t="s">
        <v>178</v>
      </c>
      <c r="B10" s="136" t="s">
        <v>179</v>
      </c>
      <c r="C10" s="128" t="s">
        <v>777</v>
      </c>
      <c r="D10" s="129">
        <v>10</v>
      </c>
      <c r="E10" s="41">
        <v>0</v>
      </c>
      <c r="F10" s="41">
        <v>0</v>
      </c>
      <c r="G10" s="130">
        <v>1600</v>
      </c>
      <c r="H10" s="131">
        <v>0</v>
      </c>
    </row>
    <row r="11" spans="1:9" ht="36">
      <c r="A11" s="127" t="s">
        <v>180</v>
      </c>
      <c r="B11" s="136" t="s">
        <v>889</v>
      </c>
      <c r="C11" s="128" t="s">
        <v>777</v>
      </c>
      <c r="D11" s="129">
        <v>10</v>
      </c>
      <c r="E11" s="41">
        <v>0</v>
      </c>
      <c r="F11" s="41">
        <v>0</v>
      </c>
      <c r="G11" s="130">
        <v>2500</v>
      </c>
      <c r="H11" s="131">
        <v>0</v>
      </c>
    </row>
    <row r="12" spans="1:9" ht="24">
      <c r="A12" s="127" t="s">
        <v>181</v>
      </c>
      <c r="B12" s="136" t="s">
        <v>182</v>
      </c>
      <c r="C12" s="128" t="s">
        <v>777</v>
      </c>
      <c r="D12" s="129">
        <v>5</v>
      </c>
      <c r="E12" s="41">
        <v>0</v>
      </c>
      <c r="F12" s="41">
        <v>0</v>
      </c>
      <c r="G12" s="130">
        <v>500</v>
      </c>
      <c r="H12" s="131">
        <v>0</v>
      </c>
    </row>
    <row r="13" spans="1:9" ht="25.5" customHeight="1">
      <c r="A13" s="127" t="s">
        <v>183</v>
      </c>
      <c r="B13" s="136" t="s">
        <v>184</v>
      </c>
      <c r="C13" s="128" t="s">
        <v>777</v>
      </c>
      <c r="D13" s="129">
        <v>1</v>
      </c>
      <c r="E13" s="41">
        <v>0</v>
      </c>
      <c r="F13" s="41">
        <v>0</v>
      </c>
      <c r="G13" s="130">
        <v>100</v>
      </c>
      <c r="H13" s="131">
        <v>0</v>
      </c>
    </row>
    <row r="14" spans="1:9">
      <c r="A14" s="127" t="s">
        <v>185</v>
      </c>
      <c r="B14" s="136" t="s">
        <v>186</v>
      </c>
      <c r="C14" s="128" t="s">
        <v>777</v>
      </c>
      <c r="D14" s="129">
        <v>1</v>
      </c>
      <c r="E14" s="41">
        <v>0</v>
      </c>
      <c r="F14" s="41">
        <v>0</v>
      </c>
      <c r="G14" s="130">
        <v>300</v>
      </c>
      <c r="H14" s="131">
        <v>0</v>
      </c>
    </row>
    <row r="15" spans="1:9">
      <c r="A15" s="137" t="s">
        <v>854</v>
      </c>
      <c r="B15" s="329" t="s">
        <v>12</v>
      </c>
      <c r="C15" s="330"/>
      <c r="D15" s="126"/>
      <c r="E15" s="36"/>
      <c r="F15" s="36"/>
      <c r="G15" s="134"/>
      <c r="H15" s="36"/>
    </row>
    <row r="16" spans="1:9">
      <c r="A16" s="127" t="s">
        <v>187</v>
      </c>
      <c r="B16" s="136" t="s">
        <v>188</v>
      </c>
      <c r="C16" s="128" t="s">
        <v>777</v>
      </c>
      <c r="D16" s="129">
        <v>1</v>
      </c>
      <c r="E16" s="41">
        <v>0</v>
      </c>
      <c r="F16" s="41">
        <v>0</v>
      </c>
      <c r="G16" s="130">
        <v>100</v>
      </c>
      <c r="H16" s="131">
        <v>0</v>
      </c>
    </row>
    <row r="17" spans="1:8" ht="24">
      <c r="A17" s="127" t="s">
        <v>189</v>
      </c>
      <c r="B17" s="136" t="s">
        <v>190</v>
      </c>
      <c r="C17" s="128" t="s">
        <v>777</v>
      </c>
      <c r="D17" s="129">
        <v>1</v>
      </c>
      <c r="E17" s="41">
        <v>0</v>
      </c>
      <c r="F17" s="41">
        <v>0</v>
      </c>
      <c r="G17" s="130">
        <v>60</v>
      </c>
      <c r="H17" s="131">
        <v>0</v>
      </c>
    </row>
    <row r="18" spans="1:8" ht="24">
      <c r="A18" s="127" t="s">
        <v>192</v>
      </c>
      <c r="B18" s="98" t="s">
        <v>191</v>
      </c>
      <c r="C18" s="128" t="s">
        <v>777</v>
      </c>
      <c r="D18" s="129">
        <v>10</v>
      </c>
      <c r="E18" s="41">
        <v>12</v>
      </c>
      <c r="F18" s="41"/>
      <c r="G18" s="130">
        <v>2000</v>
      </c>
      <c r="H18" s="131">
        <v>1.2</v>
      </c>
    </row>
    <row r="19" spans="1:8">
      <c r="A19" s="127" t="s">
        <v>194</v>
      </c>
      <c r="B19" s="127" t="s">
        <v>193</v>
      </c>
      <c r="C19" s="128" t="s">
        <v>777</v>
      </c>
      <c r="D19" s="129">
        <v>2</v>
      </c>
      <c r="E19" s="41">
        <v>0</v>
      </c>
      <c r="F19" s="41">
        <v>0</v>
      </c>
      <c r="G19" s="130">
        <v>500</v>
      </c>
      <c r="H19" s="131">
        <v>0</v>
      </c>
    </row>
    <row r="20" spans="1:8">
      <c r="A20" s="127" t="s">
        <v>196</v>
      </c>
      <c r="B20" s="136" t="s">
        <v>195</v>
      </c>
      <c r="C20" s="128" t="s">
        <v>777</v>
      </c>
      <c r="D20" s="129">
        <v>2</v>
      </c>
      <c r="E20" s="41">
        <v>0</v>
      </c>
      <c r="F20" s="41">
        <v>0</v>
      </c>
      <c r="G20" s="130">
        <v>500</v>
      </c>
      <c r="H20" s="131">
        <v>0</v>
      </c>
    </row>
    <row r="21" spans="1:8" ht="24">
      <c r="A21" s="127" t="s">
        <v>198</v>
      </c>
      <c r="B21" s="136" t="s">
        <v>197</v>
      </c>
      <c r="C21" s="128" t="s">
        <v>777</v>
      </c>
      <c r="D21" s="129">
        <v>1</v>
      </c>
      <c r="E21" s="41">
        <v>0</v>
      </c>
      <c r="F21" s="41">
        <v>0</v>
      </c>
      <c r="G21" s="130">
        <v>250</v>
      </c>
      <c r="H21" s="131">
        <v>0</v>
      </c>
    </row>
    <row r="22" spans="1:8">
      <c r="A22" s="127" t="s">
        <v>200</v>
      </c>
      <c r="B22" s="136" t="s">
        <v>199</v>
      </c>
      <c r="C22" s="128" t="s">
        <v>777</v>
      </c>
      <c r="D22" s="129">
        <v>5</v>
      </c>
      <c r="E22" s="41">
        <v>0</v>
      </c>
      <c r="F22" s="41">
        <v>0</v>
      </c>
      <c r="G22" s="130">
        <v>500</v>
      </c>
      <c r="H22" s="131">
        <v>0</v>
      </c>
    </row>
    <row r="23" spans="1:8" ht="24">
      <c r="A23" s="127" t="s">
        <v>202</v>
      </c>
      <c r="B23" s="136" t="s">
        <v>201</v>
      </c>
      <c r="C23" s="128" t="s">
        <v>777</v>
      </c>
      <c r="D23" s="129">
        <v>1</v>
      </c>
      <c r="E23" s="41">
        <v>0</v>
      </c>
      <c r="F23" s="41">
        <v>0</v>
      </c>
      <c r="G23" s="130">
        <v>200</v>
      </c>
      <c r="H23" s="131">
        <v>0</v>
      </c>
    </row>
    <row r="24" spans="1:8" ht="36">
      <c r="A24" s="127" t="s">
        <v>204</v>
      </c>
      <c r="B24" s="39" t="s">
        <v>203</v>
      </c>
      <c r="C24" s="128" t="s">
        <v>777</v>
      </c>
      <c r="D24" s="41">
        <v>5</v>
      </c>
      <c r="E24" s="41">
        <v>0</v>
      </c>
      <c r="F24" s="41">
        <v>0</v>
      </c>
      <c r="G24" s="130">
        <v>1000</v>
      </c>
      <c r="H24" s="131">
        <v>0</v>
      </c>
    </row>
    <row r="25" spans="1:8" ht="48">
      <c r="A25" s="127" t="s">
        <v>206</v>
      </c>
      <c r="B25" s="39" t="s">
        <v>205</v>
      </c>
      <c r="C25" s="128" t="s">
        <v>777</v>
      </c>
      <c r="D25" s="41">
        <v>1</v>
      </c>
      <c r="E25" s="41">
        <v>0</v>
      </c>
      <c r="F25" s="41">
        <v>0</v>
      </c>
      <c r="G25" s="130">
        <v>2000</v>
      </c>
      <c r="H25" s="131">
        <v>0</v>
      </c>
    </row>
    <row r="26" spans="1:8" ht="30.75" customHeight="1">
      <c r="A26" s="127" t="s">
        <v>853</v>
      </c>
      <c r="B26" s="136" t="s">
        <v>207</v>
      </c>
      <c r="C26" s="128" t="s">
        <v>777</v>
      </c>
      <c r="D26" s="41">
        <v>4</v>
      </c>
      <c r="E26" s="41">
        <v>0</v>
      </c>
      <c r="F26" s="41"/>
      <c r="G26" s="130">
        <v>1600</v>
      </c>
      <c r="H26" s="131">
        <v>0</v>
      </c>
    </row>
    <row r="27" spans="1:8" ht="29.25" customHeight="1">
      <c r="A27" s="125" t="s">
        <v>208</v>
      </c>
      <c r="B27" s="329" t="s">
        <v>209</v>
      </c>
      <c r="C27" s="330"/>
      <c r="D27" s="36"/>
      <c r="E27" s="36"/>
      <c r="F27" s="36"/>
      <c r="G27" s="134"/>
      <c r="H27" s="36"/>
    </row>
    <row r="28" spans="1:8" ht="24">
      <c r="A28" s="127" t="s">
        <v>210</v>
      </c>
      <c r="B28" s="39" t="s">
        <v>211</v>
      </c>
      <c r="C28" s="128" t="s">
        <v>4</v>
      </c>
      <c r="D28" s="41">
        <v>100</v>
      </c>
      <c r="E28" s="41">
        <v>0</v>
      </c>
      <c r="F28" s="41">
        <v>0</v>
      </c>
      <c r="G28" s="130">
        <v>65</v>
      </c>
      <c r="H28" s="131">
        <v>0</v>
      </c>
    </row>
    <row r="29" spans="1:8" ht="24">
      <c r="A29" s="127" t="s">
        <v>212</v>
      </c>
      <c r="B29" s="39" t="s">
        <v>213</v>
      </c>
      <c r="C29" s="128" t="s">
        <v>777</v>
      </c>
      <c r="D29" s="41">
        <v>4</v>
      </c>
      <c r="E29" s="41">
        <v>0</v>
      </c>
      <c r="F29" s="41">
        <v>0</v>
      </c>
      <c r="G29" s="130">
        <v>200</v>
      </c>
      <c r="H29" s="131">
        <v>0</v>
      </c>
    </row>
    <row r="30" spans="1:8" ht="24">
      <c r="A30" s="127" t="s">
        <v>214</v>
      </c>
      <c r="B30" s="39" t="s">
        <v>215</v>
      </c>
      <c r="C30" s="128" t="s">
        <v>777</v>
      </c>
      <c r="D30" s="41">
        <v>35</v>
      </c>
      <c r="E30" s="41">
        <v>6</v>
      </c>
      <c r="F30" s="41"/>
      <c r="G30" s="130">
        <v>450</v>
      </c>
      <c r="H30" s="131">
        <v>0.17</v>
      </c>
    </row>
    <row r="31" spans="1:8">
      <c r="A31" s="127" t="s">
        <v>216</v>
      </c>
      <c r="B31" s="39" t="s">
        <v>217</v>
      </c>
      <c r="C31" s="128" t="s">
        <v>4</v>
      </c>
      <c r="D31" s="41">
        <v>80</v>
      </c>
      <c r="E31" s="41">
        <v>44</v>
      </c>
      <c r="F31" s="41"/>
      <c r="G31" s="130">
        <v>100</v>
      </c>
      <c r="H31" s="131">
        <v>0.55000000000000004</v>
      </c>
    </row>
    <row r="32" spans="1:8" ht="38.25" customHeight="1">
      <c r="A32" s="137" t="s">
        <v>855</v>
      </c>
      <c r="B32" s="344" t="s">
        <v>218</v>
      </c>
      <c r="C32" s="345"/>
      <c r="D32" s="36"/>
      <c r="E32" s="36"/>
      <c r="F32" s="36"/>
      <c r="G32" s="134"/>
      <c r="H32" s="36"/>
    </row>
    <row r="33" spans="1:8">
      <c r="A33" s="127" t="s">
        <v>219</v>
      </c>
      <c r="B33" s="39" t="s">
        <v>220</v>
      </c>
      <c r="C33" s="128" t="s">
        <v>777</v>
      </c>
      <c r="D33" s="41">
        <v>21</v>
      </c>
      <c r="E33" s="41">
        <v>9</v>
      </c>
      <c r="F33" s="41"/>
      <c r="G33" s="138">
        <v>650</v>
      </c>
      <c r="H33" s="131">
        <v>0.43</v>
      </c>
    </row>
    <row r="34" spans="1:8">
      <c r="A34" s="127" t="s">
        <v>221</v>
      </c>
      <c r="B34" s="39" t="s">
        <v>222</v>
      </c>
      <c r="C34" s="128" t="s">
        <v>777</v>
      </c>
      <c r="D34" s="41">
        <v>0</v>
      </c>
      <c r="E34" s="41">
        <v>0</v>
      </c>
      <c r="F34" s="41">
        <v>0</v>
      </c>
      <c r="G34" s="138">
        <v>500</v>
      </c>
      <c r="H34" s="131">
        <v>0</v>
      </c>
    </row>
    <row r="35" spans="1:8">
      <c r="A35" s="127" t="s">
        <v>223</v>
      </c>
      <c r="B35" s="39" t="s">
        <v>224</v>
      </c>
      <c r="C35" s="128" t="s">
        <v>777</v>
      </c>
      <c r="D35" s="41">
        <v>0</v>
      </c>
      <c r="E35" s="41">
        <v>0</v>
      </c>
      <c r="F35" s="41">
        <v>0</v>
      </c>
      <c r="G35" s="138">
        <v>200</v>
      </c>
      <c r="H35" s="131">
        <v>0</v>
      </c>
    </row>
    <row r="36" spans="1:8">
      <c r="A36" s="127" t="s">
        <v>225</v>
      </c>
      <c r="B36" s="38" t="s">
        <v>226</v>
      </c>
      <c r="C36" s="128" t="s">
        <v>777</v>
      </c>
      <c r="D36" s="41">
        <v>7</v>
      </c>
      <c r="E36" s="41">
        <v>0</v>
      </c>
      <c r="F36" s="41">
        <v>0</v>
      </c>
      <c r="G36" s="138">
        <v>300</v>
      </c>
      <c r="H36" s="131">
        <v>0</v>
      </c>
    </row>
    <row r="37" spans="1:8">
      <c r="A37" s="137" t="s">
        <v>856</v>
      </c>
      <c r="B37" s="344" t="s">
        <v>25</v>
      </c>
      <c r="C37" s="345"/>
      <c r="D37" s="36"/>
      <c r="E37" s="36"/>
      <c r="F37" s="36"/>
      <c r="G37" s="134"/>
      <c r="H37" s="36"/>
    </row>
    <row r="38" spans="1:8">
      <c r="A38" s="127" t="s">
        <v>227</v>
      </c>
      <c r="B38" s="39" t="s">
        <v>228</v>
      </c>
      <c r="C38" s="128" t="s">
        <v>777</v>
      </c>
      <c r="D38" s="41">
        <v>14</v>
      </c>
      <c r="E38" s="41">
        <v>5</v>
      </c>
      <c r="F38" s="41"/>
      <c r="G38" s="138">
        <v>2100</v>
      </c>
      <c r="H38" s="131">
        <v>0.36</v>
      </c>
    </row>
    <row r="39" spans="1:8" ht="24">
      <c r="A39" s="127" t="s">
        <v>229</v>
      </c>
      <c r="B39" s="39" t="s">
        <v>230</v>
      </c>
      <c r="C39" s="128" t="s">
        <v>777</v>
      </c>
      <c r="D39" s="41">
        <v>2</v>
      </c>
      <c r="E39" s="41">
        <v>1</v>
      </c>
      <c r="F39" s="41">
        <v>0</v>
      </c>
      <c r="G39" s="138">
        <v>750</v>
      </c>
      <c r="H39" s="131">
        <v>0.5</v>
      </c>
    </row>
    <row r="40" spans="1:8" ht="25.5" customHeight="1">
      <c r="A40" s="137" t="s">
        <v>857</v>
      </c>
      <c r="B40" s="344" t="s">
        <v>231</v>
      </c>
      <c r="C40" s="345"/>
      <c r="D40" s="36"/>
      <c r="E40" s="36"/>
      <c r="F40" s="36"/>
      <c r="G40" s="134"/>
      <c r="H40" s="36"/>
    </row>
    <row r="41" spans="1:8" ht="36">
      <c r="A41" s="127" t="s">
        <v>232</v>
      </c>
      <c r="B41" s="39" t="s">
        <v>233</v>
      </c>
      <c r="C41" s="128" t="s">
        <v>777</v>
      </c>
      <c r="D41" s="41">
        <v>1</v>
      </c>
      <c r="E41" s="41">
        <v>0</v>
      </c>
      <c r="F41" s="41">
        <v>0</v>
      </c>
      <c r="G41" s="130">
        <v>200</v>
      </c>
      <c r="H41" s="131">
        <v>0</v>
      </c>
    </row>
    <row r="42" spans="1:8">
      <c r="A42" s="127" t="s">
        <v>234</v>
      </c>
      <c r="B42" s="39" t="s">
        <v>235</v>
      </c>
      <c r="C42" s="128" t="s">
        <v>4</v>
      </c>
      <c r="D42" s="41">
        <v>35</v>
      </c>
      <c r="E42" s="41">
        <v>0</v>
      </c>
      <c r="F42" s="41">
        <v>0</v>
      </c>
      <c r="G42" s="130">
        <v>250</v>
      </c>
      <c r="H42" s="131">
        <v>0</v>
      </c>
    </row>
    <row r="43" spans="1:8">
      <c r="A43" s="127" t="s">
        <v>236</v>
      </c>
      <c r="B43" s="39" t="s">
        <v>237</v>
      </c>
      <c r="C43" s="128" t="s">
        <v>777</v>
      </c>
      <c r="D43" s="41">
        <v>1</v>
      </c>
      <c r="E43" s="41">
        <v>0</v>
      </c>
      <c r="F43" s="41">
        <v>0</v>
      </c>
      <c r="G43" s="130">
        <v>400</v>
      </c>
      <c r="H43" s="131">
        <v>0</v>
      </c>
    </row>
    <row r="44" spans="1:8" ht="24">
      <c r="A44" s="127" t="s">
        <v>238</v>
      </c>
      <c r="B44" s="39" t="s">
        <v>239</v>
      </c>
      <c r="C44" s="128" t="s">
        <v>777</v>
      </c>
      <c r="D44" s="41">
        <v>1</v>
      </c>
      <c r="E44" s="41">
        <v>0</v>
      </c>
      <c r="F44" s="41">
        <v>0</v>
      </c>
      <c r="G44" s="130">
        <v>370</v>
      </c>
      <c r="H44" s="131">
        <v>0</v>
      </c>
    </row>
    <row r="45" spans="1:8">
      <c r="A45" s="52"/>
      <c r="B45" s="333" t="s">
        <v>240</v>
      </c>
      <c r="C45" s="334"/>
      <c r="D45" s="46"/>
      <c r="E45" s="46"/>
      <c r="F45" s="46"/>
      <c r="G45" s="139">
        <v>20645</v>
      </c>
      <c r="H45" s="46"/>
    </row>
    <row r="46" spans="1:8" ht="26.25" customHeight="1">
      <c r="A46" s="140" t="s">
        <v>877</v>
      </c>
      <c r="B46" s="303" t="s">
        <v>30</v>
      </c>
      <c r="C46" s="305"/>
      <c r="D46" s="46"/>
      <c r="E46" s="46">
        <v>0</v>
      </c>
      <c r="F46" s="46">
        <v>0</v>
      </c>
      <c r="G46" s="141">
        <v>1415</v>
      </c>
      <c r="H46" s="142">
        <v>0</v>
      </c>
    </row>
    <row r="47" spans="1:8" ht="31.5" customHeight="1">
      <c r="A47" s="137" t="s">
        <v>858</v>
      </c>
      <c r="B47" s="329" t="s">
        <v>241</v>
      </c>
      <c r="C47" s="330"/>
      <c r="D47" s="36"/>
      <c r="E47" s="36"/>
      <c r="F47" s="36"/>
      <c r="G47" s="134"/>
      <c r="H47" s="36"/>
    </row>
    <row r="48" spans="1:8" ht="28.5" customHeight="1">
      <c r="A48" s="127" t="s">
        <v>242</v>
      </c>
      <c r="B48" s="136" t="s">
        <v>243</v>
      </c>
      <c r="C48" s="128" t="s">
        <v>777</v>
      </c>
      <c r="D48" s="41">
        <v>1</v>
      </c>
      <c r="E48" s="41">
        <v>0</v>
      </c>
      <c r="F48" s="41">
        <v>0</v>
      </c>
      <c r="G48" s="130">
        <v>200</v>
      </c>
      <c r="H48" s="131">
        <v>0</v>
      </c>
    </row>
    <row r="49" spans="1:9" ht="24">
      <c r="A49" s="127" t="s">
        <v>244</v>
      </c>
      <c r="B49" s="136" t="s">
        <v>245</v>
      </c>
      <c r="C49" s="128" t="s">
        <v>777</v>
      </c>
      <c r="D49" s="41">
        <v>4</v>
      </c>
      <c r="E49" s="41">
        <v>0</v>
      </c>
      <c r="F49" s="41">
        <v>0</v>
      </c>
      <c r="G49" s="130">
        <v>200</v>
      </c>
      <c r="H49" s="131">
        <v>0</v>
      </c>
    </row>
    <row r="50" spans="1:9" ht="30" customHeight="1">
      <c r="A50" s="137" t="s">
        <v>859</v>
      </c>
      <c r="B50" s="329" t="s">
        <v>35</v>
      </c>
      <c r="C50" s="330"/>
      <c r="D50" s="36"/>
      <c r="E50" s="36">
        <v>0</v>
      </c>
      <c r="F50" s="36">
        <v>0</v>
      </c>
      <c r="G50" s="134"/>
      <c r="H50" s="143">
        <v>0</v>
      </c>
    </row>
    <row r="51" spans="1:9" ht="24">
      <c r="A51" s="127" t="s">
        <v>246</v>
      </c>
      <c r="B51" s="39" t="s">
        <v>247</v>
      </c>
      <c r="C51" s="128" t="s">
        <v>777</v>
      </c>
      <c r="D51" s="41">
        <v>1</v>
      </c>
      <c r="E51" s="41">
        <v>0</v>
      </c>
      <c r="F51" s="41">
        <v>0</v>
      </c>
      <c r="G51" s="130">
        <v>150</v>
      </c>
      <c r="H51" s="131">
        <v>0</v>
      </c>
    </row>
    <row r="52" spans="1:9">
      <c r="A52" s="127" t="s">
        <v>248</v>
      </c>
      <c r="B52" s="39" t="s">
        <v>249</v>
      </c>
      <c r="C52" s="128" t="s">
        <v>777</v>
      </c>
      <c r="D52" s="41">
        <v>1</v>
      </c>
      <c r="E52" s="41">
        <v>0</v>
      </c>
      <c r="F52" s="41">
        <v>0</v>
      </c>
      <c r="G52" s="130">
        <v>50</v>
      </c>
      <c r="H52" s="131">
        <v>0</v>
      </c>
    </row>
    <row r="53" spans="1:9">
      <c r="A53" s="127" t="s">
        <v>250</v>
      </c>
      <c r="B53" s="39" t="s">
        <v>251</v>
      </c>
      <c r="C53" s="128" t="s">
        <v>777</v>
      </c>
      <c r="D53" s="41">
        <v>1</v>
      </c>
      <c r="E53" s="41">
        <v>0</v>
      </c>
      <c r="F53" s="41">
        <v>0</v>
      </c>
      <c r="G53" s="130">
        <v>150</v>
      </c>
      <c r="H53" s="131">
        <v>0</v>
      </c>
    </row>
    <row r="54" spans="1:9" ht="30" customHeight="1">
      <c r="A54" s="137" t="s">
        <v>860</v>
      </c>
      <c r="B54" s="329" t="s">
        <v>252</v>
      </c>
      <c r="C54" s="330"/>
      <c r="D54" s="36"/>
      <c r="E54" s="36"/>
      <c r="F54" s="36"/>
      <c r="G54" s="134"/>
      <c r="H54" s="36"/>
    </row>
    <row r="55" spans="1:9" ht="24">
      <c r="A55" s="127" t="s">
        <v>253</v>
      </c>
      <c r="B55" s="39" t="s">
        <v>254</v>
      </c>
      <c r="C55" s="128" t="s">
        <v>777</v>
      </c>
      <c r="D55" s="41">
        <v>1</v>
      </c>
      <c r="E55" s="41">
        <v>0</v>
      </c>
      <c r="F55" s="41">
        <v>0</v>
      </c>
      <c r="G55" s="130">
        <v>200</v>
      </c>
      <c r="H55" s="131">
        <v>0</v>
      </c>
    </row>
    <row r="56" spans="1:9" ht="24">
      <c r="A56" s="127" t="s">
        <v>255</v>
      </c>
      <c r="B56" s="39" t="s">
        <v>256</v>
      </c>
      <c r="C56" s="128" t="s">
        <v>777</v>
      </c>
      <c r="D56" s="41">
        <v>1</v>
      </c>
      <c r="E56" s="41">
        <v>0</v>
      </c>
      <c r="F56" s="41">
        <v>0</v>
      </c>
      <c r="G56" s="130">
        <v>150</v>
      </c>
      <c r="H56" s="131">
        <v>0</v>
      </c>
    </row>
    <row r="57" spans="1:9" ht="24">
      <c r="A57" s="127" t="s">
        <v>257</v>
      </c>
      <c r="B57" s="39" t="s">
        <v>258</v>
      </c>
      <c r="C57" s="128" t="s">
        <v>777</v>
      </c>
      <c r="D57" s="41">
        <v>1</v>
      </c>
      <c r="E57" s="41">
        <v>0</v>
      </c>
      <c r="F57" s="41">
        <v>0</v>
      </c>
      <c r="G57" s="130">
        <v>65</v>
      </c>
      <c r="H57" s="131">
        <v>0</v>
      </c>
    </row>
    <row r="58" spans="1:9">
      <c r="A58" s="137" t="s">
        <v>861</v>
      </c>
      <c r="B58" s="337" t="s">
        <v>43</v>
      </c>
      <c r="C58" s="338"/>
      <c r="D58" s="36"/>
      <c r="E58" s="36"/>
      <c r="F58" s="36"/>
      <c r="G58" s="134"/>
      <c r="H58" s="36"/>
    </row>
    <row r="59" spans="1:9" ht="36">
      <c r="A59" s="127" t="s">
        <v>259</v>
      </c>
      <c r="B59" s="39" t="s">
        <v>260</v>
      </c>
      <c r="C59" s="128" t="s">
        <v>777</v>
      </c>
      <c r="D59" s="41">
        <v>2</v>
      </c>
      <c r="E59" s="41">
        <v>0</v>
      </c>
      <c r="F59" s="41">
        <v>0</v>
      </c>
      <c r="G59" s="130">
        <v>100</v>
      </c>
      <c r="H59" s="131">
        <v>0</v>
      </c>
    </row>
    <row r="60" spans="1:9" ht="24">
      <c r="A60" s="127" t="s">
        <v>261</v>
      </c>
      <c r="B60" s="39" t="s">
        <v>262</v>
      </c>
      <c r="C60" s="128" t="s">
        <v>777</v>
      </c>
      <c r="D60" s="41">
        <v>1</v>
      </c>
      <c r="E60" s="41">
        <v>0</v>
      </c>
      <c r="F60" s="41">
        <v>0</v>
      </c>
      <c r="G60" s="130">
        <v>50</v>
      </c>
      <c r="H60" s="131">
        <v>0</v>
      </c>
    </row>
    <row r="61" spans="1:9" ht="17.25" customHeight="1">
      <c r="A61" s="127" t="s">
        <v>263</v>
      </c>
      <c r="B61" s="136" t="s">
        <v>264</v>
      </c>
      <c r="C61" s="128" t="s">
        <v>777</v>
      </c>
      <c r="D61" s="41">
        <v>1</v>
      </c>
      <c r="E61" s="41">
        <v>0</v>
      </c>
      <c r="F61" s="41">
        <v>0</v>
      </c>
      <c r="G61" s="130">
        <v>100</v>
      </c>
      <c r="H61" s="131">
        <v>0</v>
      </c>
    </row>
    <row r="62" spans="1:9">
      <c r="A62" s="144"/>
      <c r="B62" s="339" t="s">
        <v>240</v>
      </c>
      <c r="C62" s="340"/>
      <c r="D62" s="296"/>
      <c r="E62" s="46"/>
      <c r="F62" s="46"/>
      <c r="G62" s="139">
        <v>1415</v>
      </c>
      <c r="H62" s="46"/>
    </row>
    <row r="63" spans="1:9" ht="21.75" customHeight="1">
      <c r="A63" s="122" t="s">
        <v>878</v>
      </c>
      <c r="B63" s="303" t="s">
        <v>45</v>
      </c>
      <c r="C63" s="305"/>
      <c r="D63" s="145">
        <v>15</v>
      </c>
      <c r="E63" s="145">
        <v>1</v>
      </c>
      <c r="F63" s="145">
        <v>596</v>
      </c>
      <c r="G63" s="141">
        <v>4125</v>
      </c>
      <c r="H63" s="145">
        <v>14.45</v>
      </c>
      <c r="I63" s="14"/>
    </row>
    <row r="64" spans="1:9" ht="25.5" customHeight="1">
      <c r="A64" s="137" t="s">
        <v>862</v>
      </c>
      <c r="B64" s="329" t="s">
        <v>46</v>
      </c>
      <c r="C64" s="330"/>
      <c r="D64" s="133">
        <v>7</v>
      </c>
      <c r="E64" s="133">
        <v>0</v>
      </c>
      <c r="F64" s="133"/>
      <c r="G64" s="134"/>
      <c r="H64" s="135">
        <v>0</v>
      </c>
    </row>
    <row r="65" spans="1:8" ht="24">
      <c r="A65" s="127" t="s">
        <v>265</v>
      </c>
      <c r="B65" s="136" t="s">
        <v>266</v>
      </c>
      <c r="C65" s="128" t="s">
        <v>777</v>
      </c>
      <c r="D65" s="41">
        <v>1</v>
      </c>
      <c r="E65" s="41">
        <v>0</v>
      </c>
      <c r="F65" s="41">
        <v>0</v>
      </c>
      <c r="G65" s="130">
        <v>450</v>
      </c>
      <c r="H65" s="131">
        <v>0</v>
      </c>
    </row>
    <row r="66" spans="1:8" ht="36">
      <c r="A66" s="127" t="s">
        <v>267</v>
      </c>
      <c r="B66" s="136" t="s">
        <v>268</v>
      </c>
      <c r="C66" s="128" t="s">
        <v>777</v>
      </c>
      <c r="D66" s="41">
        <v>1</v>
      </c>
      <c r="E66" s="41">
        <v>0</v>
      </c>
      <c r="F66" s="41">
        <v>0</v>
      </c>
      <c r="G66" s="130">
        <v>470</v>
      </c>
      <c r="H66" s="131">
        <v>0</v>
      </c>
    </row>
    <row r="67" spans="1:8" ht="24">
      <c r="A67" s="127" t="s">
        <v>269</v>
      </c>
      <c r="B67" s="136" t="s">
        <v>270</v>
      </c>
      <c r="C67" s="128" t="s">
        <v>777</v>
      </c>
      <c r="D67" s="41">
        <v>1</v>
      </c>
      <c r="E67" s="41">
        <v>0</v>
      </c>
      <c r="F67" s="41">
        <v>0</v>
      </c>
      <c r="G67" s="130">
        <v>120</v>
      </c>
      <c r="H67" s="131">
        <v>0</v>
      </c>
    </row>
    <row r="68" spans="1:8" ht="24">
      <c r="A68" s="127" t="s">
        <v>271</v>
      </c>
      <c r="B68" s="136" t="s">
        <v>272</v>
      </c>
      <c r="C68" s="128" t="s">
        <v>777</v>
      </c>
      <c r="D68" s="41">
        <v>1</v>
      </c>
      <c r="E68" s="41">
        <v>0</v>
      </c>
      <c r="F68" s="41">
        <v>0</v>
      </c>
      <c r="G68" s="130">
        <v>350</v>
      </c>
      <c r="H68" s="131">
        <v>0</v>
      </c>
    </row>
    <row r="69" spans="1:8" ht="12.75" customHeight="1">
      <c r="A69" s="127" t="s">
        <v>273</v>
      </c>
      <c r="B69" s="136" t="s">
        <v>274</v>
      </c>
      <c r="C69" s="128" t="s">
        <v>777</v>
      </c>
      <c r="D69" s="41">
        <v>1</v>
      </c>
      <c r="E69" s="41">
        <v>0</v>
      </c>
      <c r="F69" s="41">
        <v>0</v>
      </c>
      <c r="G69" s="130">
        <v>315</v>
      </c>
      <c r="H69" s="131">
        <v>0</v>
      </c>
    </row>
    <row r="70" spans="1:8" ht="24">
      <c r="A70" s="127" t="s">
        <v>275</v>
      </c>
      <c r="B70" s="136" t="s">
        <v>276</v>
      </c>
      <c r="C70" s="128" t="s">
        <v>777</v>
      </c>
      <c r="D70" s="41">
        <v>1</v>
      </c>
      <c r="E70" s="41">
        <v>0</v>
      </c>
      <c r="F70" s="41">
        <v>0</v>
      </c>
      <c r="G70" s="130">
        <v>70</v>
      </c>
      <c r="H70" s="131">
        <v>0</v>
      </c>
    </row>
    <row r="71" spans="1:8" ht="15" customHeight="1">
      <c r="A71" s="127" t="s">
        <v>277</v>
      </c>
      <c r="B71" s="136" t="s">
        <v>876</v>
      </c>
      <c r="C71" s="128" t="s">
        <v>777</v>
      </c>
      <c r="D71" s="41">
        <v>1</v>
      </c>
      <c r="E71" s="41">
        <v>0</v>
      </c>
      <c r="F71" s="41">
        <v>0</v>
      </c>
      <c r="G71" s="130">
        <v>450</v>
      </c>
      <c r="H71" s="131">
        <v>0</v>
      </c>
    </row>
    <row r="72" spans="1:8" ht="26.25" customHeight="1">
      <c r="A72" s="137" t="s">
        <v>863</v>
      </c>
      <c r="B72" s="329" t="s">
        <v>48</v>
      </c>
      <c r="C72" s="330"/>
      <c r="D72" s="133">
        <v>2</v>
      </c>
      <c r="E72" s="133">
        <v>0</v>
      </c>
      <c r="F72" s="133">
        <v>0</v>
      </c>
      <c r="G72" s="134"/>
      <c r="H72" s="135">
        <v>0</v>
      </c>
    </row>
    <row r="73" spans="1:8">
      <c r="A73" s="127" t="s">
        <v>278</v>
      </c>
      <c r="B73" s="39" t="s">
        <v>279</v>
      </c>
      <c r="C73" s="128" t="s">
        <v>777</v>
      </c>
      <c r="D73" s="41">
        <v>1</v>
      </c>
      <c r="E73" s="41">
        <v>0</v>
      </c>
      <c r="F73" s="41">
        <v>0</v>
      </c>
      <c r="G73" s="130">
        <v>350</v>
      </c>
      <c r="H73" s="131">
        <v>0</v>
      </c>
    </row>
    <row r="74" spans="1:8" ht="36">
      <c r="A74" s="127" t="s">
        <v>280</v>
      </c>
      <c r="B74" s="39" t="s">
        <v>281</v>
      </c>
      <c r="C74" s="128" t="s">
        <v>777</v>
      </c>
      <c r="D74" s="41">
        <v>1</v>
      </c>
      <c r="E74" s="41">
        <v>0</v>
      </c>
      <c r="F74" s="41">
        <v>0</v>
      </c>
      <c r="G74" s="130">
        <v>200</v>
      </c>
      <c r="H74" s="131">
        <v>0</v>
      </c>
    </row>
    <row r="75" spans="1:8">
      <c r="A75" s="137" t="s">
        <v>864</v>
      </c>
      <c r="B75" s="331" t="s">
        <v>282</v>
      </c>
      <c r="C75" s="332"/>
      <c r="D75" s="36">
        <v>6</v>
      </c>
      <c r="E75" s="36">
        <v>1</v>
      </c>
      <c r="F75" s="36"/>
      <c r="G75" s="146"/>
      <c r="H75" s="155">
        <v>0.16669999999999999</v>
      </c>
    </row>
    <row r="76" spans="1:8" ht="24">
      <c r="A76" s="127" t="s">
        <v>283</v>
      </c>
      <c r="B76" s="153" t="s">
        <v>284</v>
      </c>
      <c r="C76" s="128" t="s">
        <v>777</v>
      </c>
      <c r="D76" s="41">
        <v>1</v>
      </c>
      <c r="E76" s="41">
        <v>0</v>
      </c>
      <c r="F76" s="41">
        <v>0</v>
      </c>
      <c r="G76" s="130">
        <v>400</v>
      </c>
      <c r="H76" s="131">
        <v>0</v>
      </c>
    </row>
    <row r="77" spans="1:8" ht="24">
      <c r="A77" s="127" t="s">
        <v>285</v>
      </c>
      <c r="B77" s="136" t="s">
        <v>286</v>
      </c>
      <c r="C77" s="128" t="s">
        <v>777</v>
      </c>
      <c r="D77" s="41">
        <v>2</v>
      </c>
      <c r="E77" s="41">
        <v>1</v>
      </c>
      <c r="F77" s="41"/>
      <c r="G77" s="130">
        <v>500</v>
      </c>
      <c r="H77" s="131">
        <v>0.5</v>
      </c>
    </row>
    <row r="78" spans="1:8" ht="24">
      <c r="A78" s="127" t="s">
        <v>287</v>
      </c>
      <c r="B78" s="154" t="s">
        <v>288</v>
      </c>
      <c r="C78" s="128" t="s">
        <v>777</v>
      </c>
      <c r="D78" s="41">
        <v>3</v>
      </c>
      <c r="E78" s="41">
        <v>0</v>
      </c>
      <c r="F78" s="41">
        <v>0</v>
      </c>
      <c r="G78" s="130">
        <v>450</v>
      </c>
      <c r="H78" s="131">
        <v>0</v>
      </c>
    </row>
    <row r="79" spans="1:8">
      <c r="A79" s="144"/>
      <c r="B79" s="333" t="s">
        <v>240</v>
      </c>
      <c r="C79" s="334"/>
      <c r="D79" s="46"/>
      <c r="E79" s="46"/>
      <c r="F79" s="46"/>
      <c r="G79" s="139">
        <v>4125</v>
      </c>
      <c r="H79" s="46"/>
    </row>
    <row r="80" spans="1:8">
      <c r="A80" s="118"/>
      <c r="B80" s="335" t="s">
        <v>289</v>
      </c>
      <c r="C80" s="336"/>
      <c r="D80" s="119"/>
      <c r="E80" s="119"/>
      <c r="F80" s="119"/>
      <c r="G80" s="147">
        <v>26185</v>
      </c>
      <c r="H80" s="119"/>
    </row>
  </sheetData>
  <mergeCells count="22">
    <mergeCell ref="B47:C47"/>
    <mergeCell ref="B3:D3"/>
    <mergeCell ref="B4:D4"/>
    <mergeCell ref="B5:C5"/>
    <mergeCell ref="B9:C9"/>
    <mergeCell ref="B15:C15"/>
    <mergeCell ref="B27:C27"/>
    <mergeCell ref="B32:C32"/>
    <mergeCell ref="B37:C37"/>
    <mergeCell ref="B40:C40"/>
    <mergeCell ref="B45:C45"/>
    <mergeCell ref="B46:C46"/>
    <mergeCell ref="B72:C72"/>
    <mergeCell ref="B75:C75"/>
    <mergeCell ref="B79:C79"/>
    <mergeCell ref="B80:C80"/>
    <mergeCell ref="B50:C50"/>
    <mergeCell ref="B54:C54"/>
    <mergeCell ref="B58:C58"/>
    <mergeCell ref="B62:C62"/>
    <mergeCell ref="B63:C63"/>
    <mergeCell ref="B64:C6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24"/>
  <sheetViews>
    <sheetView zoomScale="124" zoomScaleNormal="124" workbookViewId="0">
      <pane xSplit="10" ySplit="4" topLeftCell="K44" activePane="bottomRight" state="frozen"/>
      <selection pane="topRight" activeCell="K1" sqref="K1"/>
      <selection pane="bottomLeft" activeCell="A5" sqref="A5"/>
      <selection pane="bottomRight" activeCell="B53" sqref="B53"/>
    </sheetView>
  </sheetViews>
  <sheetFormatPr defaultRowHeight="12.75"/>
  <cols>
    <col min="1" max="1" width="6.140625" style="11" customWidth="1"/>
    <col min="2" max="2" width="48" style="11" customWidth="1"/>
    <col min="3" max="3" width="9.28515625" style="11" customWidth="1"/>
    <col min="4" max="4" width="6.7109375" style="11" customWidth="1"/>
    <col min="5" max="5" width="10.28515625" style="11" customWidth="1"/>
    <col min="6" max="6" width="7.28515625" style="11" customWidth="1"/>
    <col min="7" max="7" width="8.140625" style="11" customWidth="1"/>
    <col min="8" max="8" width="7.85546875" style="11" customWidth="1"/>
    <col min="9" max="9" width="8.42578125" style="11" customWidth="1"/>
    <col min="10" max="10" width="7.140625" style="11" customWidth="1"/>
    <col min="11" max="12" width="9.140625" style="11"/>
    <col min="13" max="13" width="8" style="11" customWidth="1"/>
    <col min="14" max="16384" width="9.140625" style="11"/>
  </cols>
  <sheetData>
    <row r="1" spans="1:13">
      <c r="A1" s="353" t="s">
        <v>290</v>
      </c>
      <c r="B1" s="356" t="s">
        <v>167</v>
      </c>
      <c r="C1" s="356" t="s">
        <v>291</v>
      </c>
      <c r="D1" s="356" t="s">
        <v>292</v>
      </c>
      <c r="E1" s="356" t="s">
        <v>293</v>
      </c>
      <c r="F1" s="356"/>
      <c r="G1" s="356"/>
      <c r="H1" s="356"/>
      <c r="I1" s="356"/>
      <c r="J1" s="346" t="s">
        <v>294</v>
      </c>
      <c r="M1" s="14"/>
    </row>
    <row r="2" spans="1:13">
      <c r="A2" s="354"/>
      <c r="B2" s="349"/>
      <c r="C2" s="349"/>
      <c r="D2" s="349"/>
      <c r="E2" s="349" t="s">
        <v>295</v>
      </c>
      <c r="F2" s="351" t="s">
        <v>296</v>
      </c>
      <c r="G2" s="351"/>
      <c r="H2" s="351"/>
      <c r="I2" s="349" t="s">
        <v>297</v>
      </c>
      <c r="J2" s="347"/>
    </row>
    <row r="3" spans="1:13" ht="32.25" customHeight="1" thickBot="1">
      <c r="A3" s="355"/>
      <c r="B3" s="352"/>
      <c r="C3" s="352"/>
      <c r="D3" s="352"/>
      <c r="E3" s="350"/>
      <c r="F3" s="279" t="s">
        <v>295</v>
      </c>
      <c r="G3" s="279" t="s">
        <v>298</v>
      </c>
      <c r="H3" s="279" t="s">
        <v>299</v>
      </c>
      <c r="I3" s="352"/>
      <c r="J3" s="348"/>
    </row>
    <row r="4" spans="1:13">
      <c r="A4" s="280" t="s">
        <v>166</v>
      </c>
      <c r="B4" s="281" t="s">
        <v>166</v>
      </c>
      <c r="C4" s="281" t="s">
        <v>166</v>
      </c>
      <c r="D4" s="281" t="s">
        <v>166</v>
      </c>
      <c r="E4" s="281" t="s">
        <v>300</v>
      </c>
      <c r="F4" s="281" t="s">
        <v>300</v>
      </c>
      <c r="G4" s="281" t="s">
        <v>300</v>
      </c>
      <c r="H4" s="281" t="s">
        <v>300</v>
      </c>
      <c r="I4" s="281" t="s">
        <v>300</v>
      </c>
      <c r="J4" s="282" t="s">
        <v>300</v>
      </c>
    </row>
    <row r="5" spans="1:13" ht="62.25" customHeight="1">
      <c r="A5" s="122" t="s">
        <v>886</v>
      </c>
      <c r="B5" s="283" t="s">
        <v>168</v>
      </c>
      <c r="C5" s="156"/>
      <c r="D5" s="156"/>
      <c r="E5" s="156"/>
      <c r="F5" s="156"/>
      <c r="G5" s="156"/>
      <c r="H5" s="156"/>
      <c r="I5" s="156"/>
      <c r="J5" s="156"/>
    </row>
    <row r="6" spans="1:13" ht="26.25" customHeight="1">
      <c r="A6" s="125" t="s">
        <v>169</v>
      </c>
      <c r="B6" s="284" t="s">
        <v>170</v>
      </c>
      <c r="C6" s="132"/>
      <c r="D6" s="132"/>
      <c r="E6" s="132">
        <f>SUM(E7:E9)</f>
        <v>0</v>
      </c>
      <c r="F6" s="132">
        <f t="shared" ref="F6:J6" si="0">SUM(F7:F9)</f>
        <v>0</v>
      </c>
      <c r="G6" s="132">
        <f t="shared" si="0"/>
        <v>0</v>
      </c>
      <c r="H6" s="132">
        <f t="shared" si="0"/>
        <v>0</v>
      </c>
      <c r="I6" s="132">
        <f t="shared" si="0"/>
        <v>0</v>
      </c>
      <c r="J6" s="132">
        <f t="shared" si="0"/>
        <v>0</v>
      </c>
    </row>
    <row r="7" spans="1:13" ht="36">
      <c r="A7" s="127" t="s">
        <v>171</v>
      </c>
      <c r="B7" s="54" t="s">
        <v>172</v>
      </c>
      <c r="C7" s="129"/>
      <c r="D7" s="129"/>
      <c r="E7" s="129"/>
      <c r="F7" s="129"/>
      <c r="G7" s="129"/>
      <c r="H7" s="129"/>
      <c r="I7" s="285"/>
      <c r="J7" s="129"/>
    </row>
    <row r="8" spans="1:13" ht="15" customHeight="1">
      <c r="A8" s="127" t="s">
        <v>173</v>
      </c>
      <c r="B8" s="54" t="s">
        <v>174</v>
      </c>
      <c r="C8" s="129"/>
      <c r="D8" s="129"/>
      <c r="E8" s="129"/>
      <c r="F8" s="129"/>
      <c r="G8" s="129"/>
      <c r="H8" s="129"/>
      <c r="I8" s="285"/>
      <c r="J8" s="129"/>
    </row>
    <row r="9" spans="1:13" ht="14.25" customHeight="1">
      <c r="A9" s="127" t="s">
        <v>175</v>
      </c>
      <c r="B9" s="54" t="s">
        <v>176</v>
      </c>
      <c r="C9" s="129"/>
      <c r="D9" s="129"/>
      <c r="E9" s="129"/>
      <c r="F9" s="129"/>
      <c r="G9" s="129"/>
      <c r="H9" s="129"/>
      <c r="I9" s="285"/>
      <c r="J9" s="129"/>
    </row>
    <row r="10" spans="1:13" ht="24">
      <c r="A10" s="125" t="s">
        <v>177</v>
      </c>
      <c r="B10" s="286" t="s">
        <v>9</v>
      </c>
      <c r="C10" s="132"/>
      <c r="D10" s="132"/>
      <c r="E10" s="132">
        <f>SUM(E11:E15)</f>
        <v>0</v>
      </c>
      <c r="F10" s="132">
        <f t="shared" ref="F10:J10" si="1">SUM(F11:F15)</f>
        <v>0</v>
      </c>
      <c r="G10" s="132">
        <f t="shared" si="1"/>
        <v>0</v>
      </c>
      <c r="H10" s="132">
        <f t="shared" si="1"/>
        <v>0</v>
      </c>
      <c r="I10" s="132">
        <f t="shared" si="1"/>
        <v>0</v>
      </c>
      <c r="J10" s="132">
        <f t="shared" si="1"/>
        <v>0</v>
      </c>
    </row>
    <row r="11" spans="1:13" ht="24">
      <c r="A11" s="127" t="s">
        <v>178</v>
      </c>
      <c r="B11" s="136" t="s">
        <v>179</v>
      </c>
      <c r="C11" s="129"/>
      <c r="D11" s="129"/>
      <c r="E11" s="129"/>
      <c r="F11" s="129"/>
      <c r="G11" s="129"/>
      <c r="H11" s="129"/>
      <c r="I11" s="285"/>
      <c r="J11" s="129"/>
    </row>
    <row r="12" spans="1:13" ht="48.75" customHeight="1">
      <c r="A12" s="127" t="s">
        <v>180</v>
      </c>
      <c r="B12" s="136" t="s">
        <v>889</v>
      </c>
      <c r="C12" s="129"/>
      <c r="D12" s="129"/>
      <c r="E12" s="129"/>
      <c r="F12" s="129"/>
      <c r="G12" s="129"/>
      <c r="H12" s="129"/>
      <c r="I12" s="285"/>
      <c r="J12" s="129"/>
    </row>
    <row r="13" spans="1:13" ht="24">
      <c r="A13" s="127" t="s">
        <v>181</v>
      </c>
      <c r="B13" s="136" t="s">
        <v>182</v>
      </c>
      <c r="C13" s="129"/>
      <c r="D13" s="129"/>
      <c r="E13" s="129"/>
      <c r="F13" s="129"/>
      <c r="G13" s="129"/>
      <c r="H13" s="129"/>
      <c r="I13" s="285"/>
      <c r="J13" s="129"/>
    </row>
    <row r="14" spans="1:13" ht="36" customHeight="1">
      <c r="A14" s="127" t="s">
        <v>183</v>
      </c>
      <c r="B14" s="136" t="s">
        <v>184</v>
      </c>
      <c r="C14" s="129"/>
      <c r="D14" s="129"/>
      <c r="E14" s="129"/>
      <c r="F14" s="129"/>
      <c r="G14" s="129"/>
      <c r="H14" s="129"/>
      <c r="I14" s="285"/>
      <c r="J14" s="129"/>
    </row>
    <row r="15" spans="1:13" ht="21.75" customHeight="1">
      <c r="A15" s="127" t="s">
        <v>185</v>
      </c>
      <c r="B15" s="136" t="s">
        <v>186</v>
      </c>
      <c r="C15" s="129"/>
      <c r="D15" s="129"/>
      <c r="E15" s="129"/>
      <c r="F15" s="129"/>
      <c r="G15" s="129"/>
      <c r="H15" s="129"/>
      <c r="I15" s="285"/>
      <c r="J15" s="129"/>
    </row>
    <row r="16" spans="1:13">
      <c r="A16" s="137" t="s">
        <v>854</v>
      </c>
      <c r="B16" s="286" t="s">
        <v>12</v>
      </c>
      <c r="C16" s="132"/>
      <c r="D16" s="132"/>
      <c r="E16" s="295">
        <v>3433777.54</v>
      </c>
      <c r="F16" s="132">
        <f t="shared" ref="F16:J16" si="2">SUM(F17:F41)</f>
        <v>0</v>
      </c>
      <c r="G16" s="132">
        <f t="shared" si="2"/>
        <v>0</v>
      </c>
      <c r="H16" s="132">
        <f t="shared" si="2"/>
        <v>0</v>
      </c>
      <c r="I16" s="132">
        <f t="shared" si="2"/>
        <v>750408.93</v>
      </c>
      <c r="J16" s="132">
        <f t="shared" si="2"/>
        <v>2683368.6100000003</v>
      </c>
      <c r="K16" s="32"/>
      <c r="L16" s="32"/>
    </row>
    <row r="17" spans="1:10">
      <c r="A17" s="127" t="s">
        <v>187</v>
      </c>
      <c r="B17" s="136" t="s">
        <v>188</v>
      </c>
      <c r="C17" s="129"/>
      <c r="D17" s="129"/>
      <c r="E17" s="129">
        <v>0</v>
      </c>
      <c r="F17" s="129"/>
      <c r="G17" s="129"/>
      <c r="H17" s="129"/>
      <c r="I17" s="285"/>
      <c r="J17" s="129"/>
    </row>
    <row r="18" spans="1:10" ht="24">
      <c r="A18" s="127" t="s">
        <v>189</v>
      </c>
      <c r="B18" s="136" t="s">
        <v>190</v>
      </c>
      <c r="C18" s="129"/>
      <c r="D18" s="129"/>
      <c r="E18" s="129">
        <v>0</v>
      </c>
      <c r="F18" s="129"/>
      <c r="G18" s="129"/>
      <c r="H18" s="129"/>
      <c r="I18" s="285"/>
      <c r="J18" s="129"/>
    </row>
    <row r="19" spans="1:10" ht="24">
      <c r="A19" s="127" t="s">
        <v>192</v>
      </c>
      <c r="B19" s="98" t="s">
        <v>191</v>
      </c>
      <c r="C19" s="129"/>
      <c r="D19" s="129"/>
      <c r="E19" s="129">
        <f t="shared" ref="E19:E41" si="3">SUM(F19+I19+J19)</f>
        <v>0</v>
      </c>
      <c r="F19" s="129"/>
      <c r="G19" s="129"/>
      <c r="H19" s="129"/>
      <c r="I19" s="285"/>
      <c r="J19" s="129"/>
    </row>
    <row r="20" spans="1:10" ht="26.25" customHeight="1">
      <c r="A20" s="127"/>
      <c r="B20" s="136" t="s">
        <v>685</v>
      </c>
      <c r="C20" s="99" t="s">
        <v>686</v>
      </c>
      <c r="D20" s="129">
        <v>2014</v>
      </c>
      <c r="E20" s="129">
        <f t="shared" si="3"/>
        <v>129616</v>
      </c>
      <c r="F20" s="129">
        <v>0</v>
      </c>
      <c r="G20" s="129">
        <v>0</v>
      </c>
      <c r="H20" s="129">
        <v>0</v>
      </c>
      <c r="I20" s="285">
        <v>0</v>
      </c>
      <c r="J20" s="157">
        <v>129616</v>
      </c>
    </row>
    <row r="21" spans="1:10" ht="36">
      <c r="A21" s="127"/>
      <c r="B21" s="136" t="s">
        <v>689</v>
      </c>
      <c r="C21" s="158"/>
      <c r="D21" s="129">
        <v>2014</v>
      </c>
      <c r="E21" s="129">
        <f t="shared" si="3"/>
        <v>737102.22</v>
      </c>
      <c r="F21" s="129">
        <v>0</v>
      </c>
      <c r="G21" s="129">
        <v>0</v>
      </c>
      <c r="H21" s="129">
        <v>0</v>
      </c>
      <c r="I21" s="285">
        <v>0</v>
      </c>
      <c r="J21" s="157">
        <v>737102.22</v>
      </c>
    </row>
    <row r="22" spans="1:10" ht="24">
      <c r="A22" s="127"/>
      <c r="B22" s="136" t="s">
        <v>690</v>
      </c>
      <c r="C22" s="158"/>
      <c r="D22" s="129">
        <v>2014</v>
      </c>
      <c r="E22" s="129">
        <f t="shared" si="3"/>
        <v>361046</v>
      </c>
      <c r="F22" s="129">
        <v>0</v>
      </c>
      <c r="G22" s="129">
        <v>0</v>
      </c>
      <c r="H22" s="129">
        <v>0</v>
      </c>
      <c r="I22" s="285">
        <v>0</v>
      </c>
      <c r="J22" s="157">
        <v>361046</v>
      </c>
    </row>
    <row r="23" spans="1:10" ht="25.5" customHeight="1">
      <c r="A23" s="127"/>
      <c r="B23" s="136" t="s">
        <v>687</v>
      </c>
      <c r="C23" s="99" t="s">
        <v>787</v>
      </c>
      <c r="D23" s="129">
        <v>2015</v>
      </c>
      <c r="E23" s="129">
        <f t="shared" si="3"/>
        <v>926598</v>
      </c>
      <c r="F23" s="129">
        <v>0</v>
      </c>
      <c r="G23" s="129">
        <v>0</v>
      </c>
      <c r="H23" s="129">
        <v>0</v>
      </c>
      <c r="I23" s="159">
        <v>642410.93000000005</v>
      </c>
      <c r="J23" s="157">
        <v>284187.07</v>
      </c>
    </row>
    <row r="24" spans="1:10" ht="39" customHeight="1">
      <c r="A24" s="127"/>
      <c r="B24" s="136" t="s">
        <v>788</v>
      </c>
      <c r="C24" s="99" t="s">
        <v>787</v>
      </c>
      <c r="D24" s="129">
        <v>2016</v>
      </c>
      <c r="E24" s="129">
        <f t="shared" si="3"/>
        <v>40998</v>
      </c>
      <c r="F24" s="129">
        <v>0</v>
      </c>
      <c r="G24" s="129">
        <v>0</v>
      </c>
      <c r="H24" s="129">
        <v>0</v>
      </c>
      <c r="I24" s="159">
        <v>40998</v>
      </c>
      <c r="J24" s="157"/>
    </row>
    <row r="25" spans="1:10">
      <c r="A25" s="129"/>
      <c r="B25" s="129" t="s">
        <v>692</v>
      </c>
      <c r="C25" s="158"/>
      <c r="D25" s="129">
        <v>2015</v>
      </c>
      <c r="E25" s="129">
        <f t="shared" si="3"/>
        <v>426545.64</v>
      </c>
      <c r="F25" s="129">
        <v>0</v>
      </c>
      <c r="G25" s="129">
        <v>0</v>
      </c>
      <c r="H25" s="129">
        <v>0</v>
      </c>
      <c r="I25" s="160">
        <v>0</v>
      </c>
      <c r="J25" s="129">
        <v>426545.64</v>
      </c>
    </row>
    <row r="26" spans="1:10" ht="48">
      <c r="A26" s="129"/>
      <c r="B26" s="40" t="s">
        <v>698</v>
      </c>
      <c r="C26" s="99" t="s">
        <v>686</v>
      </c>
      <c r="D26" s="129">
        <v>2017</v>
      </c>
      <c r="E26" s="129">
        <f t="shared" si="3"/>
        <v>331753.71000000002</v>
      </c>
      <c r="F26" s="129">
        <v>0</v>
      </c>
      <c r="G26" s="129">
        <v>0</v>
      </c>
      <c r="H26" s="129">
        <v>0</v>
      </c>
      <c r="I26" s="285">
        <v>0</v>
      </c>
      <c r="J26" s="129">
        <v>331753.71000000002</v>
      </c>
    </row>
    <row r="27" spans="1:10" ht="24.75" customHeight="1">
      <c r="A27" s="127"/>
      <c r="B27" s="98" t="s">
        <v>693</v>
      </c>
      <c r="C27" s="158"/>
      <c r="D27" s="129">
        <v>2014</v>
      </c>
      <c r="E27" s="129">
        <f t="shared" si="3"/>
        <v>8007.2</v>
      </c>
      <c r="F27" s="129">
        <v>0</v>
      </c>
      <c r="G27" s="129">
        <v>0</v>
      </c>
      <c r="H27" s="129">
        <v>0</v>
      </c>
      <c r="I27" s="285">
        <v>0</v>
      </c>
      <c r="J27" s="129">
        <v>8007.2</v>
      </c>
    </row>
    <row r="28" spans="1:10">
      <c r="A28" s="127"/>
      <c r="B28" s="98" t="s">
        <v>694</v>
      </c>
      <c r="C28" s="158"/>
      <c r="D28" s="129">
        <v>2014</v>
      </c>
      <c r="E28" s="129">
        <f t="shared" si="3"/>
        <v>65520</v>
      </c>
      <c r="F28" s="129">
        <v>0</v>
      </c>
      <c r="G28" s="129">
        <v>0</v>
      </c>
      <c r="H28" s="129">
        <v>0</v>
      </c>
      <c r="I28" s="285">
        <v>0</v>
      </c>
      <c r="J28" s="129">
        <v>65520</v>
      </c>
    </row>
    <row r="29" spans="1:10" ht="57" customHeight="1">
      <c r="A29" s="127"/>
      <c r="B29" s="98" t="s">
        <v>695</v>
      </c>
      <c r="C29" s="99" t="s">
        <v>686</v>
      </c>
      <c r="D29" s="129">
        <v>2015</v>
      </c>
      <c r="E29" s="129">
        <f t="shared" si="3"/>
        <v>218787.51</v>
      </c>
      <c r="F29" s="129">
        <v>0</v>
      </c>
      <c r="G29" s="129">
        <v>0</v>
      </c>
      <c r="H29" s="129">
        <v>0</v>
      </c>
      <c r="I29" s="285">
        <v>0</v>
      </c>
      <c r="J29" s="129">
        <v>218787.51</v>
      </c>
    </row>
    <row r="30" spans="1:10" ht="23.25" customHeight="1">
      <c r="A30" s="127"/>
      <c r="B30" s="40" t="s">
        <v>697</v>
      </c>
      <c r="C30" s="99" t="s">
        <v>701</v>
      </c>
      <c r="D30" s="129">
        <v>2016</v>
      </c>
      <c r="E30" s="129">
        <f t="shared" si="3"/>
        <v>70803.259999999995</v>
      </c>
      <c r="F30" s="129">
        <v>0</v>
      </c>
      <c r="G30" s="129">
        <v>0</v>
      </c>
      <c r="H30" s="129">
        <v>0</v>
      </c>
      <c r="I30" s="285">
        <v>0</v>
      </c>
      <c r="J30" s="129">
        <v>70803.259999999995</v>
      </c>
    </row>
    <row r="31" spans="1:10" ht="12.75" customHeight="1">
      <c r="A31" s="127"/>
      <c r="B31" s="98" t="s">
        <v>796</v>
      </c>
      <c r="C31" s="40"/>
      <c r="D31" s="129">
        <v>2014</v>
      </c>
      <c r="E31" s="129">
        <f t="shared" si="3"/>
        <v>65000</v>
      </c>
      <c r="F31" s="129">
        <v>0</v>
      </c>
      <c r="G31" s="129">
        <v>0</v>
      </c>
      <c r="H31" s="129">
        <v>0</v>
      </c>
      <c r="I31" s="287">
        <v>65000</v>
      </c>
      <c r="J31" s="129">
        <v>0</v>
      </c>
    </row>
    <row r="32" spans="1:10" ht="9.75" customHeight="1">
      <c r="A32" s="127"/>
      <c r="B32" s="98" t="s">
        <v>797</v>
      </c>
      <c r="C32" s="40"/>
      <c r="D32" s="129">
        <v>2015</v>
      </c>
      <c r="E32" s="129">
        <f t="shared" si="3"/>
        <v>2000</v>
      </c>
      <c r="F32" s="129">
        <v>0</v>
      </c>
      <c r="G32" s="129">
        <v>0</v>
      </c>
      <c r="H32" s="129">
        <v>0</v>
      </c>
      <c r="I32" s="287">
        <v>2000</v>
      </c>
      <c r="J32" s="129">
        <v>0</v>
      </c>
    </row>
    <row r="33" spans="1:12" ht="11.25" customHeight="1">
      <c r="A33" s="127"/>
      <c r="B33" s="98" t="s">
        <v>798</v>
      </c>
      <c r="C33" s="40"/>
      <c r="D33" s="129">
        <v>2017</v>
      </c>
      <c r="E33" s="129">
        <f t="shared" si="3"/>
        <v>50000</v>
      </c>
      <c r="F33" s="129">
        <v>0</v>
      </c>
      <c r="G33" s="129">
        <v>0</v>
      </c>
      <c r="H33" s="129">
        <v>0</v>
      </c>
      <c r="I33" s="285">
        <v>0</v>
      </c>
      <c r="J33" s="157">
        <v>50000</v>
      </c>
    </row>
    <row r="34" spans="1:12" ht="11.25" customHeight="1">
      <c r="A34" s="127" t="s">
        <v>194</v>
      </c>
      <c r="B34" s="127" t="s">
        <v>193</v>
      </c>
      <c r="C34" s="129"/>
      <c r="D34" s="129"/>
      <c r="E34" s="129">
        <f t="shared" si="3"/>
        <v>0</v>
      </c>
      <c r="F34" s="129"/>
      <c r="G34" s="129"/>
      <c r="H34" s="129"/>
      <c r="I34" s="285"/>
      <c r="J34" s="129"/>
    </row>
    <row r="35" spans="1:12" ht="9" customHeight="1">
      <c r="A35" s="127" t="s">
        <v>196</v>
      </c>
      <c r="B35" s="136" t="s">
        <v>195</v>
      </c>
      <c r="C35" s="129"/>
      <c r="D35" s="129"/>
      <c r="E35" s="129">
        <f t="shared" si="3"/>
        <v>0</v>
      </c>
      <c r="F35" s="129"/>
      <c r="G35" s="129"/>
      <c r="H35" s="129"/>
      <c r="I35" s="285"/>
      <c r="J35" s="129"/>
    </row>
    <row r="36" spans="1:12" ht="22.5" customHeight="1">
      <c r="A36" s="127" t="s">
        <v>198</v>
      </c>
      <c r="B36" s="136" t="s">
        <v>197</v>
      </c>
      <c r="C36" s="129"/>
      <c r="D36" s="129"/>
      <c r="E36" s="129">
        <f t="shared" si="3"/>
        <v>0</v>
      </c>
      <c r="F36" s="129"/>
      <c r="G36" s="129"/>
      <c r="H36" s="129"/>
      <c r="I36" s="285"/>
      <c r="J36" s="129"/>
    </row>
    <row r="37" spans="1:12" ht="12.75" customHeight="1">
      <c r="A37" s="127" t="s">
        <v>200</v>
      </c>
      <c r="B37" s="136" t="s">
        <v>199</v>
      </c>
      <c r="C37" s="129"/>
      <c r="D37" s="129"/>
      <c r="E37" s="129">
        <f t="shared" si="3"/>
        <v>0</v>
      </c>
      <c r="F37" s="129"/>
      <c r="G37" s="129"/>
      <c r="H37" s="129"/>
      <c r="I37" s="285"/>
      <c r="J37" s="129"/>
    </row>
    <row r="38" spans="1:12" ht="24" customHeight="1">
      <c r="A38" s="127" t="s">
        <v>202</v>
      </c>
      <c r="B38" s="136" t="s">
        <v>201</v>
      </c>
      <c r="C38" s="129"/>
      <c r="D38" s="129"/>
      <c r="E38" s="129">
        <f t="shared" si="3"/>
        <v>0</v>
      </c>
      <c r="F38" s="129"/>
      <c r="G38" s="129"/>
      <c r="H38" s="129"/>
      <c r="I38" s="285"/>
      <c r="J38" s="129"/>
    </row>
    <row r="39" spans="1:12" ht="36">
      <c r="A39" s="127" t="s">
        <v>204</v>
      </c>
      <c r="B39" s="136" t="s">
        <v>203</v>
      </c>
      <c r="C39" s="129"/>
      <c r="D39" s="129"/>
      <c r="E39" s="129">
        <f t="shared" si="3"/>
        <v>0</v>
      </c>
      <c r="F39" s="129"/>
      <c r="G39" s="129"/>
      <c r="H39" s="129"/>
      <c r="I39" s="285"/>
      <c r="J39" s="129"/>
    </row>
    <row r="40" spans="1:12" ht="63" customHeight="1">
      <c r="A40" s="127" t="s">
        <v>206</v>
      </c>
      <c r="B40" s="136" t="s">
        <v>205</v>
      </c>
      <c r="C40" s="129"/>
      <c r="D40" s="129"/>
      <c r="E40" s="129">
        <f t="shared" si="3"/>
        <v>0</v>
      </c>
      <c r="F40" s="129"/>
      <c r="G40" s="129"/>
      <c r="H40" s="129"/>
      <c r="I40" s="285"/>
      <c r="J40" s="129"/>
    </row>
    <row r="41" spans="1:12" ht="36">
      <c r="A41" s="127" t="s">
        <v>853</v>
      </c>
      <c r="B41" s="136" t="s">
        <v>207</v>
      </c>
      <c r="C41" s="129"/>
      <c r="D41" s="129"/>
      <c r="E41" s="129">
        <f t="shared" si="3"/>
        <v>0</v>
      </c>
      <c r="F41" s="129"/>
      <c r="G41" s="129"/>
      <c r="H41" s="129"/>
      <c r="I41" s="285"/>
      <c r="J41" s="129"/>
    </row>
    <row r="42" spans="1:12" ht="24">
      <c r="A42" s="125" t="s">
        <v>208</v>
      </c>
      <c r="B42" s="161" t="s">
        <v>209</v>
      </c>
      <c r="C42" s="132"/>
      <c r="D42" s="132"/>
      <c r="E42" s="132">
        <f t="shared" ref="E42:J42" si="4">SUM(E43:E52)</f>
        <v>186330</v>
      </c>
      <c r="F42" s="132">
        <f t="shared" si="4"/>
        <v>0</v>
      </c>
      <c r="G42" s="132">
        <f t="shared" si="4"/>
        <v>0</v>
      </c>
      <c r="H42" s="132">
        <f t="shared" si="4"/>
        <v>0</v>
      </c>
      <c r="I42" s="132">
        <f t="shared" si="4"/>
        <v>186330</v>
      </c>
      <c r="J42" s="132">
        <f t="shared" si="4"/>
        <v>0</v>
      </c>
      <c r="K42" s="32"/>
      <c r="L42" s="32"/>
    </row>
    <row r="43" spans="1:12" ht="24">
      <c r="A43" s="127" t="s">
        <v>210</v>
      </c>
      <c r="B43" s="136" t="s">
        <v>211</v>
      </c>
      <c r="C43" s="129"/>
      <c r="D43" s="129"/>
      <c r="E43" s="129">
        <f>SUM(F43+I43+J43)</f>
        <v>0</v>
      </c>
      <c r="F43" s="129"/>
      <c r="G43" s="129"/>
      <c r="H43" s="129"/>
      <c r="I43" s="285"/>
      <c r="J43" s="129"/>
    </row>
    <row r="44" spans="1:12" ht="40.5" customHeight="1">
      <c r="A44" s="127" t="s">
        <v>212</v>
      </c>
      <c r="B44" s="136" t="s">
        <v>213</v>
      </c>
      <c r="C44" s="129"/>
      <c r="D44" s="129"/>
      <c r="E44" s="129">
        <f t="shared" ref="E44:E52" si="5">SUM(F44+I44+J44)</f>
        <v>0</v>
      </c>
      <c r="F44" s="129"/>
      <c r="G44" s="129"/>
      <c r="H44" s="129"/>
      <c r="I44" s="285"/>
      <c r="J44" s="129"/>
    </row>
    <row r="45" spans="1:12" ht="22.5" customHeight="1">
      <c r="A45" s="127" t="s">
        <v>214</v>
      </c>
      <c r="B45" s="136" t="s">
        <v>215</v>
      </c>
      <c r="C45" s="129"/>
      <c r="D45" s="129"/>
      <c r="E45" s="129">
        <f t="shared" si="5"/>
        <v>0</v>
      </c>
      <c r="F45" s="129"/>
      <c r="G45" s="129"/>
      <c r="H45" s="129"/>
      <c r="I45" s="285"/>
      <c r="J45" s="129"/>
    </row>
    <row r="46" spans="1:12">
      <c r="A46" s="127"/>
      <c r="B46" s="136" t="s">
        <v>700</v>
      </c>
      <c r="C46" s="158" t="s">
        <v>699</v>
      </c>
      <c r="D46" s="129">
        <v>2017</v>
      </c>
      <c r="E46" s="129">
        <f t="shared" si="5"/>
        <v>38400</v>
      </c>
      <c r="F46" s="129">
        <v>0</v>
      </c>
      <c r="G46" s="129">
        <v>0</v>
      </c>
      <c r="H46" s="129">
        <v>0</v>
      </c>
      <c r="I46" s="285">
        <v>38400</v>
      </c>
      <c r="J46" s="129">
        <v>0</v>
      </c>
    </row>
    <row r="47" spans="1:12">
      <c r="A47" s="127"/>
      <c r="B47" s="136" t="s">
        <v>789</v>
      </c>
      <c r="C47" s="129"/>
      <c r="D47" s="129">
        <v>2017</v>
      </c>
      <c r="E47" s="129">
        <f t="shared" si="5"/>
        <v>96000</v>
      </c>
      <c r="F47" s="129">
        <v>0</v>
      </c>
      <c r="G47" s="129">
        <v>0</v>
      </c>
      <c r="H47" s="129">
        <v>0</v>
      </c>
      <c r="I47" s="287">
        <v>96000</v>
      </c>
      <c r="J47" s="129">
        <v>0</v>
      </c>
    </row>
    <row r="48" spans="1:12">
      <c r="A48" s="127"/>
      <c r="B48" s="136" t="s">
        <v>790</v>
      </c>
      <c r="C48" s="129"/>
      <c r="D48" s="129">
        <v>2017</v>
      </c>
      <c r="E48" s="129">
        <f t="shared" si="5"/>
        <v>1600</v>
      </c>
      <c r="F48" s="129">
        <v>0</v>
      </c>
      <c r="G48" s="129">
        <v>0</v>
      </c>
      <c r="H48" s="129">
        <v>0</v>
      </c>
      <c r="I48" s="287">
        <v>1600</v>
      </c>
      <c r="J48" s="129">
        <v>0</v>
      </c>
    </row>
    <row r="49" spans="1:12">
      <c r="A49" s="127"/>
      <c r="B49" s="136" t="s">
        <v>791</v>
      </c>
      <c r="C49" s="129"/>
      <c r="D49" s="129">
        <v>2016</v>
      </c>
      <c r="E49" s="129">
        <f t="shared" si="5"/>
        <v>26880</v>
      </c>
      <c r="F49" s="129">
        <v>0</v>
      </c>
      <c r="G49" s="129">
        <v>0</v>
      </c>
      <c r="H49" s="129">
        <v>0</v>
      </c>
      <c r="I49" s="287">
        <v>26880</v>
      </c>
      <c r="J49" s="129">
        <v>0</v>
      </c>
    </row>
    <row r="50" spans="1:12">
      <c r="A50" s="127"/>
      <c r="B50" s="136" t="s">
        <v>799</v>
      </c>
      <c r="C50" s="129"/>
      <c r="D50" s="129">
        <v>2015</v>
      </c>
      <c r="E50" s="129">
        <f t="shared" si="5"/>
        <v>12650</v>
      </c>
      <c r="F50" s="129">
        <v>0</v>
      </c>
      <c r="G50" s="129">
        <v>0</v>
      </c>
      <c r="H50" s="129">
        <v>0</v>
      </c>
      <c r="I50" s="287">
        <v>12650</v>
      </c>
      <c r="J50" s="129">
        <v>0</v>
      </c>
    </row>
    <row r="51" spans="1:12">
      <c r="A51" s="127"/>
      <c r="B51" s="136" t="s">
        <v>800</v>
      </c>
      <c r="C51" s="129"/>
      <c r="D51" s="129">
        <v>2015</v>
      </c>
      <c r="E51" s="129">
        <f t="shared" si="5"/>
        <v>10800</v>
      </c>
      <c r="F51" s="129">
        <v>0</v>
      </c>
      <c r="G51" s="129">
        <v>0</v>
      </c>
      <c r="H51" s="129">
        <v>0</v>
      </c>
      <c r="I51" s="287">
        <v>10800</v>
      </c>
      <c r="J51" s="129">
        <v>0</v>
      </c>
    </row>
    <row r="52" spans="1:12" ht="28.5" customHeight="1">
      <c r="A52" s="127" t="s">
        <v>216</v>
      </c>
      <c r="B52" s="136" t="s">
        <v>217</v>
      </c>
      <c r="C52" s="129"/>
      <c r="D52" s="129"/>
      <c r="E52" s="129">
        <f t="shared" si="5"/>
        <v>0</v>
      </c>
      <c r="F52" s="129">
        <v>0</v>
      </c>
      <c r="G52" s="129">
        <v>0</v>
      </c>
      <c r="H52" s="129">
        <v>0</v>
      </c>
      <c r="I52" s="285">
        <v>0</v>
      </c>
      <c r="J52" s="129">
        <v>0</v>
      </c>
    </row>
    <row r="53" spans="1:12" ht="48">
      <c r="A53" s="137" t="s">
        <v>855</v>
      </c>
      <c r="B53" s="286" t="s">
        <v>218</v>
      </c>
      <c r="C53" s="126"/>
      <c r="D53" s="126"/>
      <c r="E53" s="132">
        <f>SUM(E54:E67)</f>
        <v>153354.16999999998</v>
      </c>
      <c r="F53" s="132">
        <f t="shared" ref="F53:J53" si="6">SUM(F54:F67)</f>
        <v>0</v>
      </c>
      <c r="G53" s="132">
        <f t="shared" si="6"/>
        <v>0</v>
      </c>
      <c r="H53" s="132">
        <f t="shared" si="6"/>
        <v>0</v>
      </c>
      <c r="I53" s="132">
        <f t="shared" si="6"/>
        <v>102750</v>
      </c>
      <c r="J53" s="132">
        <f t="shared" si="6"/>
        <v>50604.17</v>
      </c>
      <c r="K53" s="32"/>
      <c r="L53" s="32"/>
    </row>
    <row r="54" spans="1:12" ht="25.5" customHeight="1">
      <c r="A54" s="127" t="s">
        <v>219</v>
      </c>
      <c r="B54" s="136" t="s">
        <v>220</v>
      </c>
      <c r="C54" s="129"/>
      <c r="D54" s="129"/>
      <c r="E54" s="129">
        <f>SUM(F54+I54+J54)</f>
        <v>0</v>
      </c>
      <c r="F54" s="129"/>
      <c r="G54" s="129"/>
      <c r="H54" s="129"/>
      <c r="I54" s="285"/>
      <c r="J54" s="129"/>
    </row>
    <row r="55" spans="1:12" ht="18" customHeight="1">
      <c r="A55" s="127"/>
      <c r="B55" s="136" t="s">
        <v>696</v>
      </c>
      <c r="C55" s="129"/>
      <c r="D55" s="129">
        <v>2016</v>
      </c>
      <c r="E55" s="129">
        <f t="shared" ref="E55:E67" si="7">SUM(F55+I55+J55)</f>
        <v>50604.17</v>
      </c>
      <c r="F55" s="129">
        <v>0</v>
      </c>
      <c r="G55" s="129">
        <v>0</v>
      </c>
      <c r="H55" s="129">
        <v>0</v>
      </c>
      <c r="I55" s="285">
        <v>0</v>
      </c>
      <c r="J55" s="129">
        <v>50604.17</v>
      </c>
    </row>
    <row r="56" spans="1:12" ht="24">
      <c r="A56" s="127"/>
      <c r="B56" s="136" t="s">
        <v>801</v>
      </c>
      <c r="C56" s="129"/>
      <c r="D56" s="129">
        <v>2015</v>
      </c>
      <c r="E56" s="129">
        <f t="shared" si="7"/>
        <v>2800</v>
      </c>
      <c r="F56" s="129">
        <v>0</v>
      </c>
      <c r="G56" s="129">
        <v>0</v>
      </c>
      <c r="H56" s="129">
        <v>0</v>
      </c>
      <c r="I56" s="287">
        <v>2800</v>
      </c>
      <c r="J56" s="129">
        <v>0</v>
      </c>
    </row>
    <row r="57" spans="1:12" ht="24">
      <c r="A57" s="127"/>
      <c r="B57" s="136" t="s">
        <v>794</v>
      </c>
      <c r="C57" s="99" t="s">
        <v>795</v>
      </c>
      <c r="D57" s="129">
        <v>2017</v>
      </c>
      <c r="E57" s="129">
        <f t="shared" si="7"/>
        <v>12500</v>
      </c>
      <c r="F57" s="129">
        <v>0</v>
      </c>
      <c r="G57" s="129">
        <v>0</v>
      </c>
      <c r="H57" s="129">
        <v>0</v>
      </c>
      <c r="I57" s="287">
        <v>12500</v>
      </c>
      <c r="J57" s="129">
        <v>0</v>
      </c>
    </row>
    <row r="58" spans="1:12">
      <c r="A58" s="127"/>
      <c r="B58" s="136" t="s">
        <v>802</v>
      </c>
      <c r="C58" s="129"/>
      <c r="D58" s="129">
        <v>2016</v>
      </c>
      <c r="E58" s="129">
        <f t="shared" si="7"/>
        <v>23000</v>
      </c>
      <c r="F58" s="129">
        <v>0</v>
      </c>
      <c r="G58" s="129">
        <v>0</v>
      </c>
      <c r="H58" s="129">
        <v>0</v>
      </c>
      <c r="I58" s="287">
        <v>23000</v>
      </c>
      <c r="J58" s="129">
        <v>0</v>
      </c>
    </row>
    <row r="59" spans="1:12" ht="24">
      <c r="A59" s="127"/>
      <c r="B59" s="136" t="s">
        <v>803</v>
      </c>
      <c r="C59" s="129"/>
      <c r="D59" s="129">
        <v>2015</v>
      </c>
      <c r="E59" s="129">
        <f t="shared" si="7"/>
        <v>1050</v>
      </c>
      <c r="F59" s="129">
        <v>0</v>
      </c>
      <c r="G59" s="129">
        <v>0</v>
      </c>
      <c r="H59" s="129">
        <v>0</v>
      </c>
      <c r="I59" s="287">
        <v>1050</v>
      </c>
      <c r="J59" s="129">
        <v>0</v>
      </c>
    </row>
    <row r="60" spans="1:12" ht="24">
      <c r="A60" s="127"/>
      <c r="B60" s="136" t="s">
        <v>804</v>
      </c>
      <c r="C60" s="129"/>
      <c r="D60" s="129">
        <v>2015</v>
      </c>
      <c r="E60" s="129">
        <f t="shared" si="7"/>
        <v>2100</v>
      </c>
      <c r="F60" s="129">
        <v>0</v>
      </c>
      <c r="G60" s="129">
        <v>0</v>
      </c>
      <c r="H60" s="129">
        <v>0</v>
      </c>
      <c r="I60" s="287">
        <v>2100</v>
      </c>
      <c r="J60" s="129">
        <v>0</v>
      </c>
    </row>
    <row r="61" spans="1:12" ht="24">
      <c r="A61" s="127"/>
      <c r="B61" s="136" t="s">
        <v>805</v>
      </c>
      <c r="C61" s="129"/>
      <c r="D61" s="129">
        <v>2014</v>
      </c>
      <c r="E61" s="129">
        <f t="shared" si="7"/>
        <v>6300</v>
      </c>
      <c r="F61" s="129">
        <v>0</v>
      </c>
      <c r="G61" s="129">
        <v>0</v>
      </c>
      <c r="H61" s="129">
        <v>0</v>
      </c>
      <c r="I61" s="287">
        <v>6300</v>
      </c>
      <c r="J61" s="129">
        <v>0</v>
      </c>
    </row>
    <row r="62" spans="1:12" ht="24">
      <c r="A62" s="127"/>
      <c r="B62" s="136" t="s">
        <v>806</v>
      </c>
      <c r="C62" s="129"/>
      <c r="D62" s="129">
        <v>2015</v>
      </c>
      <c r="E62" s="129">
        <f t="shared" si="7"/>
        <v>3000</v>
      </c>
      <c r="F62" s="129">
        <v>0</v>
      </c>
      <c r="G62" s="129">
        <v>0</v>
      </c>
      <c r="H62" s="129">
        <v>0</v>
      </c>
      <c r="I62" s="287">
        <v>3000</v>
      </c>
      <c r="J62" s="129">
        <v>0</v>
      </c>
    </row>
    <row r="63" spans="1:12" ht="24">
      <c r="A63" s="127"/>
      <c r="B63" s="136" t="s">
        <v>807</v>
      </c>
      <c r="C63" s="129"/>
      <c r="D63" s="129">
        <v>2015</v>
      </c>
      <c r="E63" s="129">
        <f t="shared" si="7"/>
        <v>2000</v>
      </c>
      <c r="F63" s="129">
        <v>0</v>
      </c>
      <c r="G63" s="129">
        <v>0</v>
      </c>
      <c r="H63" s="129">
        <v>0</v>
      </c>
      <c r="I63" s="287">
        <v>2000</v>
      </c>
      <c r="J63" s="129">
        <v>0</v>
      </c>
    </row>
    <row r="64" spans="1:12">
      <c r="A64" s="127"/>
      <c r="B64" s="136" t="s">
        <v>808</v>
      </c>
      <c r="C64" s="129"/>
      <c r="D64" s="129">
        <v>2015</v>
      </c>
      <c r="E64" s="129">
        <f t="shared" si="7"/>
        <v>50000</v>
      </c>
      <c r="F64" s="129">
        <v>0</v>
      </c>
      <c r="G64" s="129">
        <v>0</v>
      </c>
      <c r="H64" s="129">
        <v>0</v>
      </c>
      <c r="I64" s="287">
        <v>50000</v>
      </c>
      <c r="J64" s="129">
        <v>0</v>
      </c>
    </row>
    <row r="65" spans="1:12" ht="24">
      <c r="A65" s="127" t="s">
        <v>221</v>
      </c>
      <c r="B65" s="136" t="s">
        <v>222</v>
      </c>
      <c r="C65" s="129"/>
      <c r="D65" s="129"/>
      <c r="E65" s="129">
        <f t="shared" si="7"/>
        <v>0</v>
      </c>
      <c r="F65" s="129">
        <v>0</v>
      </c>
      <c r="G65" s="129">
        <v>0</v>
      </c>
      <c r="H65" s="129">
        <v>0</v>
      </c>
      <c r="I65" s="285"/>
      <c r="J65" s="129">
        <v>0</v>
      </c>
    </row>
    <row r="66" spans="1:12">
      <c r="A66" s="127" t="s">
        <v>223</v>
      </c>
      <c r="B66" s="136" t="s">
        <v>224</v>
      </c>
      <c r="C66" s="129"/>
      <c r="D66" s="129"/>
      <c r="E66" s="129">
        <f t="shared" si="7"/>
        <v>0</v>
      </c>
      <c r="F66" s="129">
        <v>0</v>
      </c>
      <c r="G66" s="129">
        <v>0</v>
      </c>
      <c r="H66" s="129">
        <v>0</v>
      </c>
      <c r="I66" s="285"/>
      <c r="J66" s="129">
        <v>0</v>
      </c>
    </row>
    <row r="67" spans="1:12">
      <c r="A67" s="127" t="s">
        <v>225</v>
      </c>
      <c r="B67" s="127" t="s">
        <v>226</v>
      </c>
      <c r="C67" s="129"/>
      <c r="D67" s="129"/>
      <c r="E67" s="129">
        <f t="shared" si="7"/>
        <v>0</v>
      </c>
      <c r="F67" s="129">
        <v>0</v>
      </c>
      <c r="G67" s="129">
        <v>0</v>
      </c>
      <c r="H67" s="129">
        <v>0</v>
      </c>
      <c r="I67" s="285"/>
      <c r="J67" s="129">
        <v>0</v>
      </c>
    </row>
    <row r="68" spans="1:12">
      <c r="A68" s="137" t="s">
        <v>856</v>
      </c>
      <c r="B68" s="286" t="s">
        <v>25</v>
      </c>
      <c r="C68" s="126"/>
      <c r="D68" s="126"/>
      <c r="E68" s="132">
        <f t="shared" ref="E68:J68" si="8">SUM(E69:E73)</f>
        <v>215086.8</v>
      </c>
      <c r="F68" s="132">
        <f t="shared" si="8"/>
        <v>0</v>
      </c>
      <c r="G68" s="132">
        <f t="shared" si="8"/>
        <v>0</v>
      </c>
      <c r="H68" s="132">
        <f t="shared" si="8"/>
        <v>0</v>
      </c>
      <c r="I68" s="132">
        <f t="shared" si="8"/>
        <v>90000</v>
      </c>
      <c r="J68" s="132">
        <f t="shared" si="8"/>
        <v>125086.8</v>
      </c>
      <c r="K68" s="32"/>
      <c r="L68" s="32"/>
    </row>
    <row r="69" spans="1:12" ht="24">
      <c r="A69" s="127" t="s">
        <v>227</v>
      </c>
      <c r="B69" s="136" t="s">
        <v>228</v>
      </c>
      <c r="C69" s="129"/>
      <c r="D69" s="129"/>
      <c r="E69" s="129">
        <f>SUM(F69+I69+J69)</f>
        <v>0</v>
      </c>
      <c r="F69" s="129"/>
      <c r="G69" s="129"/>
      <c r="H69" s="129"/>
      <c r="I69" s="285"/>
      <c r="J69" s="129"/>
    </row>
    <row r="70" spans="1:12" ht="36">
      <c r="A70" s="127"/>
      <c r="B70" s="136" t="s">
        <v>691</v>
      </c>
      <c r="C70" s="99" t="s">
        <v>686</v>
      </c>
      <c r="D70" s="129">
        <v>2014</v>
      </c>
      <c r="E70" s="129">
        <f>SUM(F70+I70+J70)</f>
        <v>93665.600000000006</v>
      </c>
      <c r="F70" s="129">
        <v>0</v>
      </c>
      <c r="G70" s="129">
        <v>0</v>
      </c>
      <c r="H70" s="129">
        <v>0</v>
      </c>
      <c r="I70" s="285">
        <v>0</v>
      </c>
      <c r="J70" s="129">
        <v>93665.600000000006</v>
      </c>
    </row>
    <row r="71" spans="1:12" ht="36">
      <c r="A71" s="127"/>
      <c r="B71" s="136" t="s">
        <v>688</v>
      </c>
      <c r="C71" s="99" t="s">
        <v>686</v>
      </c>
      <c r="D71" s="129">
        <v>2015</v>
      </c>
      <c r="E71" s="129">
        <f t="shared" ref="E71:E73" si="9">SUM(F71+I71+J71)</f>
        <v>31421.200000000001</v>
      </c>
      <c r="F71" s="129">
        <v>0</v>
      </c>
      <c r="G71" s="129">
        <v>0</v>
      </c>
      <c r="H71" s="129">
        <v>0</v>
      </c>
      <c r="I71" s="285">
        <v>0</v>
      </c>
      <c r="J71" s="157">
        <v>31421.200000000001</v>
      </c>
    </row>
    <row r="72" spans="1:12" ht="27" customHeight="1">
      <c r="A72" s="127"/>
      <c r="B72" s="136" t="s">
        <v>792</v>
      </c>
      <c r="C72" s="99" t="s">
        <v>793</v>
      </c>
      <c r="D72" s="129">
        <v>2017</v>
      </c>
      <c r="E72" s="129">
        <f t="shared" si="9"/>
        <v>90000</v>
      </c>
      <c r="F72" s="129"/>
      <c r="G72" s="129"/>
      <c r="H72" s="129"/>
      <c r="I72" s="288">
        <v>90000</v>
      </c>
      <c r="J72" s="129"/>
    </row>
    <row r="73" spans="1:12" ht="36">
      <c r="A73" s="127" t="s">
        <v>229</v>
      </c>
      <c r="B73" s="136" t="s">
        <v>230</v>
      </c>
      <c r="C73" s="129"/>
      <c r="D73" s="129"/>
      <c r="E73" s="129">
        <f t="shared" si="9"/>
        <v>0</v>
      </c>
      <c r="F73" s="129"/>
      <c r="G73" s="129"/>
      <c r="H73" s="129"/>
      <c r="I73" s="285"/>
      <c r="J73" s="129"/>
    </row>
    <row r="74" spans="1:12" ht="36">
      <c r="A74" s="137" t="s">
        <v>857</v>
      </c>
      <c r="B74" s="286" t="s">
        <v>231</v>
      </c>
      <c r="C74" s="126"/>
      <c r="D74" s="126"/>
      <c r="E74" s="132">
        <f>SUM(E75:E78)</f>
        <v>0</v>
      </c>
      <c r="F74" s="132">
        <f t="shared" ref="F74:J74" si="10">SUM(F75:F78)</f>
        <v>0</v>
      </c>
      <c r="G74" s="132">
        <f t="shared" si="10"/>
        <v>0</v>
      </c>
      <c r="H74" s="132">
        <f t="shared" si="10"/>
        <v>0</v>
      </c>
      <c r="I74" s="132">
        <f t="shared" si="10"/>
        <v>0</v>
      </c>
      <c r="J74" s="132">
        <f t="shared" si="10"/>
        <v>0</v>
      </c>
    </row>
    <row r="75" spans="1:12" ht="49.5" customHeight="1">
      <c r="A75" s="127" t="s">
        <v>232</v>
      </c>
      <c r="B75" s="136" t="s">
        <v>233</v>
      </c>
      <c r="C75" s="129"/>
      <c r="D75" s="129"/>
      <c r="E75" s="129"/>
      <c r="F75" s="129"/>
      <c r="G75" s="129"/>
      <c r="H75" s="129"/>
      <c r="I75" s="285"/>
      <c r="J75" s="129"/>
    </row>
    <row r="76" spans="1:12">
      <c r="A76" s="127" t="s">
        <v>234</v>
      </c>
      <c r="B76" s="136" t="s">
        <v>235</v>
      </c>
      <c r="C76" s="129"/>
      <c r="D76" s="129"/>
      <c r="E76" s="129"/>
      <c r="F76" s="129"/>
      <c r="G76" s="129"/>
      <c r="H76" s="129"/>
      <c r="I76" s="285"/>
      <c r="J76" s="129"/>
    </row>
    <row r="77" spans="1:12">
      <c r="A77" s="127" t="s">
        <v>236</v>
      </c>
      <c r="B77" s="136" t="s">
        <v>237</v>
      </c>
      <c r="C77" s="129"/>
      <c r="D77" s="129"/>
      <c r="E77" s="129"/>
      <c r="F77" s="129"/>
      <c r="G77" s="129"/>
      <c r="H77" s="129"/>
      <c r="I77" s="285"/>
      <c r="J77" s="129"/>
    </row>
    <row r="78" spans="1:12" ht="24.75" customHeight="1">
      <c r="A78" s="127" t="s">
        <v>238</v>
      </c>
      <c r="B78" s="136" t="s">
        <v>239</v>
      </c>
      <c r="C78" s="129"/>
      <c r="D78" s="129"/>
      <c r="E78" s="129"/>
      <c r="F78" s="129"/>
      <c r="G78" s="129"/>
      <c r="H78" s="129"/>
      <c r="I78" s="285"/>
      <c r="J78" s="129"/>
    </row>
    <row r="79" spans="1:12" ht="12.75" customHeight="1">
      <c r="A79" s="144"/>
      <c r="B79" s="145" t="s">
        <v>865</v>
      </c>
      <c r="C79" s="156"/>
      <c r="D79" s="156"/>
      <c r="E79" s="162">
        <f>SUM(E74+E68+E53+E42+E16+E10+E6)</f>
        <v>3988548.51</v>
      </c>
      <c r="F79" s="162">
        <f t="shared" ref="F79:J79" si="11">SUM(F74+F68+F53+F42+F16+F10+F6)</f>
        <v>0</v>
      </c>
      <c r="G79" s="162">
        <f t="shared" si="11"/>
        <v>0</v>
      </c>
      <c r="H79" s="162">
        <f t="shared" si="11"/>
        <v>0</v>
      </c>
      <c r="I79" s="162">
        <f t="shared" si="11"/>
        <v>1129488.9300000002</v>
      </c>
      <c r="J79" s="162">
        <f t="shared" si="11"/>
        <v>2859059.5800000005</v>
      </c>
    </row>
    <row r="80" spans="1:12" ht="36">
      <c r="A80" s="140" t="s">
        <v>877</v>
      </c>
      <c r="B80" s="289" t="s">
        <v>30</v>
      </c>
      <c r="C80" s="156"/>
      <c r="D80" s="156"/>
      <c r="E80" s="156"/>
      <c r="F80" s="156"/>
      <c r="G80" s="156"/>
      <c r="H80" s="156"/>
      <c r="I80" s="290"/>
      <c r="J80" s="156"/>
    </row>
    <row r="81" spans="1:10" ht="36">
      <c r="A81" s="137" t="s">
        <v>858</v>
      </c>
      <c r="B81" s="161" t="s">
        <v>241</v>
      </c>
      <c r="C81" s="126"/>
      <c r="D81" s="126"/>
      <c r="E81" s="132">
        <f>SUM(E82:E83)</f>
        <v>0</v>
      </c>
      <c r="F81" s="132">
        <f t="shared" ref="F81:J81" si="12">SUM(F82:F83)</f>
        <v>0</v>
      </c>
      <c r="G81" s="132">
        <f t="shared" si="12"/>
        <v>0</v>
      </c>
      <c r="H81" s="132">
        <f t="shared" si="12"/>
        <v>0</v>
      </c>
      <c r="I81" s="132">
        <f t="shared" si="12"/>
        <v>0</v>
      </c>
      <c r="J81" s="132">
        <f t="shared" si="12"/>
        <v>0</v>
      </c>
    </row>
    <row r="82" spans="1:10" ht="36">
      <c r="A82" s="127" t="s">
        <v>242</v>
      </c>
      <c r="B82" s="136" t="s">
        <v>243</v>
      </c>
      <c r="C82" s="129"/>
      <c r="D82" s="129"/>
      <c r="E82" s="129"/>
      <c r="F82" s="129"/>
      <c r="G82" s="129"/>
      <c r="H82" s="129"/>
      <c r="I82" s="285"/>
      <c r="J82" s="129"/>
    </row>
    <row r="83" spans="1:10" ht="21.75" customHeight="1">
      <c r="A83" s="127" t="s">
        <v>244</v>
      </c>
      <c r="B83" s="136" t="s">
        <v>245</v>
      </c>
      <c r="C83" s="129"/>
      <c r="D83" s="129"/>
      <c r="E83" s="129"/>
      <c r="F83" s="129"/>
      <c r="G83" s="129"/>
      <c r="H83" s="129"/>
      <c r="I83" s="285"/>
      <c r="J83" s="129"/>
    </row>
    <row r="84" spans="1:10" ht="36">
      <c r="A84" s="137" t="s">
        <v>859</v>
      </c>
      <c r="B84" s="161" t="s">
        <v>35</v>
      </c>
      <c r="C84" s="126"/>
      <c r="D84" s="126"/>
      <c r="E84" s="132">
        <f>SUM(E85:E87)</f>
        <v>0</v>
      </c>
      <c r="F84" s="132">
        <f t="shared" ref="F84:J84" si="13">SUM(F85:F87)</f>
        <v>0</v>
      </c>
      <c r="G84" s="132">
        <f t="shared" si="13"/>
        <v>0</v>
      </c>
      <c r="H84" s="132">
        <f t="shared" si="13"/>
        <v>0</v>
      </c>
      <c r="I84" s="132">
        <f t="shared" si="13"/>
        <v>0</v>
      </c>
      <c r="J84" s="132">
        <f t="shared" si="13"/>
        <v>0</v>
      </c>
    </row>
    <row r="85" spans="1:10" ht="24">
      <c r="A85" s="127" t="s">
        <v>246</v>
      </c>
      <c r="B85" s="136" t="s">
        <v>247</v>
      </c>
      <c r="C85" s="129"/>
      <c r="D85" s="129"/>
      <c r="E85" s="129"/>
      <c r="F85" s="129"/>
      <c r="G85" s="129"/>
      <c r="H85" s="129"/>
      <c r="I85" s="285"/>
      <c r="J85" s="129"/>
    </row>
    <row r="86" spans="1:10" ht="24">
      <c r="A86" s="127" t="s">
        <v>248</v>
      </c>
      <c r="B86" s="136" t="s">
        <v>249</v>
      </c>
      <c r="C86" s="129"/>
      <c r="D86" s="129"/>
      <c r="E86" s="129"/>
      <c r="F86" s="129"/>
      <c r="G86" s="129"/>
      <c r="H86" s="129"/>
      <c r="I86" s="285"/>
      <c r="J86" s="129"/>
    </row>
    <row r="87" spans="1:10" ht="24.75" customHeight="1">
      <c r="A87" s="127" t="s">
        <v>250</v>
      </c>
      <c r="B87" s="136" t="s">
        <v>251</v>
      </c>
      <c r="C87" s="129"/>
      <c r="D87" s="129"/>
      <c r="E87" s="129"/>
      <c r="F87" s="129"/>
      <c r="G87" s="129"/>
      <c r="H87" s="129"/>
      <c r="I87" s="285"/>
      <c r="J87" s="129"/>
    </row>
    <row r="88" spans="1:10" ht="36">
      <c r="A88" s="137" t="s">
        <v>860</v>
      </c>
      <c r="B88" s="161" t="s">
        <v>252</v>
      </c>
      <c r="C88" s="126"/>
      <c r="D88" s="126"/>
      <c r="E88" s="132">
        <f>SUM(E89:E91)</f>
        <v>0</v>
      </c>
      <c r="F88" s="132">
        <f t="shared" ref="F88:J88" si="14">SUM(F89:F91)</f>
        <v>0</v>
      </c>
      <c r="G88" s="132">
        <f t="shared" si="14"/>
        <v>0</v>
      </c>
      <c r="H88" s="132">
        <f t="shared" si="14"/>
        <v>0</v>
      </c>
      <c r="I88" s="132">
        <f t="shared" si="14"/>
        <v>0</v>
      </c>
      <c r="J88" s="132">
        <f t="shared" si="14"/>
        <v>0</v>
      </c>
    </row>
    <row r="89" spans="1:10" ht="24">
      <c r="A89" s="127" t="s">
        <v>253</v>
      </c>
      <c r="B89" s="136" t="s">
        <v>254</v>
      </c>
      <c r="C89" s="129"/>
      <c r="D89" s="129"/>
      <c r="E89" s="129"/>
      <c r="F89" s="129"/>
      <c r="G89" s="129"/>
      <c r="H89" s="129"/>
      <c r="I89" s="285"/>
      <c r="J89" s="129"/>
    </row>
    <row r="90" spans="1:10" ht="24">
      <c r="A90" s="127" t="s">
        <v>255</v>
      </c>
      <c r="B90" s="136" t="s">
        <v>256</v>
      </c>
      <c r="C90" s="129"/>
      <c r="D90" s="129"/>
      <c r="E90" s="129"/>
      <c r="F90" s="129"/>
      <c r="G90" s="129"/>
      <c r="H90" s="129"/>
      <c r="I90" s="285"/>
      <c r="J90" s="129"/>
    </row>
    <row r="91" spans="1:10" ht="24">
      <c r="A91" s="127" t="s">
        <v>257</v>
      </c>
      <c r="B91" s="136" t="s">
        <v>258</v>
      </c>
      <c r="C91" s="129"/>
      <c r="D91" s="129"/>
      <c r="E91" s="129"/>
      <c r="F91" s="129"/>
      <c r="G91" s="129"/>
      <c r="H91" s="129"/>
      <c r="I91" s="285"/>
      <c r="J91" s="129"/>
    </row>
    <row r="92" spans="1:10" ht="24">
      <c r="A92" s="137" t="s">
        <v>861</v>
      </c>
      <c r="B92" s="161" t="s">
        <v>43</v>
      </c>
      <c r="C92" s="126"/>
      <c r="D92" s="126"/>
      <c r="E92" s="132">
        <f>SUM(E93:E95)</f>
        <v>0</v>
      </c>
      <c r="F92" s="132">
        <f t="shared" ref="F92:J92" si="15">SUM(F93:F95)</f>
        <v>0</v>
      </c>
      <c r="G92" s="132">
        <f t="shared" si="15"/>
        <v>0</v>
      </c>
      <c r="H92" s="132">
        <f t="shared" si="15"/>
        <v>0</v>
      </c>
      <c r="I92" s="132">
        <f t="shared" si="15"/>
        <v>0</v>
      </c>
      <c r="J92" s="132">
        <f t="shared" si="15"/>
        <v>0</v>
      </c>
    </row>
    <row r="93" spans="1:10" ht="36">
      <c r="A93" s="127" t="s">
        <v>259</v>
      </c>
      <c r="B93" s="136" t="s">
        <v>260</v>
      </c>
      <c r="C93" s="129"/>
      <c r="D93" s="129"/>
      <c r="E93" s="129"/>
      <c r="F93" s="129"/>
      <c r="G93" s="129"/>
      <c r="H93" s="129"/>
      <c r="I93" s="285"/>
      <c r="J93" s="129"/>
    </row>
    <row r="94" spans="1:10" ht="24">
      <c r="A94" s="127" t="s">
        <v>261</v>
      </c>
      <c r="B94" s="136" t="s">
        <v>262</v>
      </c>
      <c r="C94" s="129"/>
      <c r="D94" s="129"/>
      <c r="E94" s="129"/>
      <c r="F94" s="129"/>
      <c r="G94" s="129"/>
      <c r="H94" s="129"/>
      <c r="I94" s="285"/>
      <c r="J94" s="129"/>
    </row>
    <row r="95" spans="1:10" ht="21.75" customHeight="1">
      <c r="A95" s="127" t="s">
        <v>263</v>
      </c>
      <c r="B95" s="136" t="s">
        <v>264</v>
      </c>
      <c r="C95" s="129"/>
      <c r="D95" s="129"/>
      <c r="E95" s="129"/>
      <c r="F95" s="129"/>
      <c r="G95" s="129"/>
      <c r="H95" s="129"/>
      <c r="I95" s="285"/>
      <c r="J95" s="129"/>
    </row>
    <row r="96" spans="1:10">
      <c r="A96" s="144"/>
      <c r="B96" s="145" t="s">
        <v>866</v>
      </c>
      <c r="C96" s="156"/>
      <c r="D96" s="156"/>
      <c r="E96" s="162">
        <f>SUM(E92+E88+E84+E81)</f>
        <v>0</v>
      </c>
      <c r="F96" s="162">
        <f t="shared" ref="F96:J96" si="16">SUM(F92+F88+F84+F81)</f>
        <v>0</v>
      </c>
      <c r="G96" s="162">
        <f t="shared" si="16"/>
        <v>0</v>
      </c>
      <c r="H96" s="162">
        <f t="shared" si="16"/>
        <v>0</v>
      </c>
      <c r="I96" s="162">
        <f t="shared" si="16"/>
        <v>0</v>
      </c>
      <c r="J96" s="162">
        <f t="shared" si="16"/>
        <v>0</v>
      </c>
    </row>
    <row r="97" spans="1:13" ht="21" customHeight="1">
      <c r="A97" s="122" t="s">
        <v>878</v>
      </c>
      <c r="B97" s="289" t="s">
        <v>45</v>
      </c>
      <c r="C97" s="156"/>
      <c r="D97" s="156"/>
      <c r="E97" s="156"/>
      <c r="F97" s="156"/>
      <c r="G97" s="156"/>
      <c r="H97" s="156"/>
      <c r="I97" s="290"/>
      <c r="J97" s="156"/>
    </row>
    <row r="98" spans="1:13" ht="24">
      <c r="A98" s="137" t="s">
        <v>862</v>
      </c>
      <c r="B98" s="161" t="s">
        <v>46</v>
      </c>
      <c r="C98" s="126"/>
      <c r="D98" s="126"/>
      <c r="E98" s="132">
        <f>SUM(E99:E105)</f>
        <v>0</v>
      </c>
      <c r="F98" s="132">
        <f t="shared" ref="F98:J98" si="17">SUM(F99:F105)</f>
        <v>0</v>
      </c>
      <c r="G98" s="132">
        <f t="shared" si="17"/>
        <v>0</v>
      </c>
      <c r="H98" s="132">
        <f t="shared" si="17"/>
        <v>0</v>
      </c>
      <c r="I98" s="132">
        <f t="shared" si="17"/>
        <v>0</v>
      </c>
      <c r="J98" s="132">
        <f t="shared" si="17"/>
        <v>0</v>
      </c>
    </row>
    <row r="99" spans="1:13" ht="24.75" customHeight="1">
      <c r="A99" s="127" t="s">
        <v>265</v>
      </c>
      <c r="B99" s="136" t="s">
        <v>266</v>
      </c>
      <c r="C99" s="129"/>
      <c r="D99" s="129"/>
      <c r="E99" s="129"/>
      <c r="F99" s="129"/>
      <c r="G99" s="129"/>
      <c r="H99" s="129"/>
      <c r="I99" s="285"/>
      <c r="J99" s="129"/>
    </row>
    <row r="100" spans="1:13" ht="48">
      <c r="A100" s="127" t="s">
        <v>267</v>
      </c>
      <c r="B100" s="136" t="s">
        <v>268</v>
      </c>
      <c r="C100" s="129"/>
      <c r="D100" s="129"/>
      <c r="E100" s="129"/>
      <c r="F100" s="129"/>
      <c r="G100" s="129"/>
      <c r="H100" s="129"/>
      <c r="I100" s="285"/>
      <c r="J100" s="129"/>
    </row>
    <row r="101" spans="1:13" ht="24">
      <c r="A101" s="127" t="s">
        <v>269</v>
      </c>
      <c r="B101" s="136" t="s">
        <v>270</v>
      </c>
      <c r="C101" s="129"/>
      <c r="D101" s="129"/>
      <c r="E101" s="129"/>
      <c r="F101" s="129"/>
      <c r="G101" s="129"/>
      <c r="H101" s="129"/>
      <c r="I101" s="285"/>
      <c r="J101" s="129"/>
    </row>
    <row r="102" spans="1:13" ht="36">
      <c r="A102" s="127" t="s">
        <v>271</v>
      </c>
      <c r="B102" s="136" t="s">
        <v>272</v>
      </c>
      <c r="C102" s="129"/>
      <c r="D102" s="129"/>
      <c r="E102" s="129"/>
      <c r="F102" s="129"/>
      <c r="G102" s="129"/>
      <c r="H102" s="129"/>
      <c r="I102" s="285"/>
      <c r="J102" s="129"/>
    </row>
    <row r="103" spans="1:13" ht="11.25" customHeight="1">
      <c r="A103" s="127" t="s">
        <v>273</v>
      </c>
      <c r="B103" s="136" t="s">
        <v>274</v>
      </c>
      <c r="C103" s="129"/>
      <c r="D103" s="129"/>
      <c r="E103" s="129"/>
      <c r="F103" s="129"/>
      <c r="G103" s="129"/>
      <c r="H103" s="129"/>
      <c r="I103" s="285"/>
      <c r="J103" s="129"/>
    </row>
    <row r="104" spans="1:13" ht="36">
      <c r="A104" s="127" t="s">
        <v>275</v>
      </c>
      <c r="B104" s="136" t="s">
        <v>276</v>
      </c>
      <c r="C104" s="129"/>
      <c r="D104" s="129"/>
      <c r="E104" s="129"/>
      <c r="F104" s="129"/>
      <c r="G104" s="129"/>
      <c r="H104" s="129"/>
      <c r="I104" s="285"/>
      <c r="J104" s="129"/>
    </row>
    <row r="105" spans="1:13">
      <c r="A105" s="127" t="s">
        <v>277</v>
      </c>
      <c r="B105" s="136" t="s">
        <v>876</v>
      </c>
      <c r="C105" s="129"/>
      <c r="D105" s="129"/>
      <c r="E105" s="129"/>
      <c r="F105" s="129"/>
      <c r="G105" s="129"/>
      <c r="H105" s="129"/>
      <c r="I105" s="285"/>
      <c r="J105" s="129"/>
    </row>
    <row r="106" spans="1:13" ht="24">
      <c r="A106" s="137" t="s">
        <v>863</v>
      </c>
      <c r="B106" s="161" t="s">
        <v>48</v>
      </c>
      <c r="C106" s="126"/>
      <c r="D106" s="126"/>
      <c r="E106" s="132">
        <f>SUM(E107:E108)</f>
        <v>0</v>
      </c>
      <c r="F106" s="132">
        <f t="shared" ref="F106:J106" si="18">SUM(F107:F108)</f>
        <v>0</v>
      </c>
      <c r="G106" s="132">
        <f t="shared" si="18"/>
        <v>0</v>
      </c>
      <c r="H106" s="132">
        <f t="shared" si="18"/>
        <v>0</v>
      </c>
      <c r="I106" s="132">
        <f t="shared" si="18"/>
        <v>0</v>
      </c>
      <c r="J106" s="132">
        <f t="shared" si="18"/>
        <v>0</v>
      </c>
    </row>
    <row r="107" spans="1:13" ht="22.5" customHeight="1">
      <c r="A107" s="127" t="s">
        <v>278</v>
      </c>
      <c r="B107" s="136" t="s">
        <v>279</v>
      </c>
      <c r="C107" s="129"/>
      <c r="D107" s="129"/>
      <c r="E107" s="129">
        <f>SUM(F107+I107+J107)</f>
        <v>0</v>
      </c>
      <c r="F107" s="129"/>
      <c r="G107" s="129"/>
      <c r="H107" s="129"/>
      <c r="I107" s="285"/>
      <c r="J107" s="129"/>
    </row>
    <row r="108" spans="1:13" ht="36">
      <c r="A108" s="127" t="s">
        <v>280</v>
      </c>
      <c r="B108" s="136" t="s">
        <v>281</v>
      </c>
      <c r="C108" s="129"/>
      <c r="D108" s="129"/>
      <c r="E108" s="129">
        <f>SUM(F108+I108+J108)</f>
        <v>0</v>
      </c>
      <c r="F108" s="129"/>
      <c r="G108" s="129"/>
      <c r="H108" s="129"/>
      <c r="I108" s="285"/>
      <c r="J108" s="129"/>
    </row>
    <row r="109" spans="1:13" ht="27" customHeight="1">
      <c r="A109" s="137" t="s">
        <v>864</v>
      </c>
      <c r="B109" s="161" t="s">
        <v>282</v>
      </c>
      <c r="C109" s="126"/>
      <c r="D109" s="126"/>
      <c r="E109" s="132">
        <f>SUM(E110:E114)</f>
        <v>596476</v>
      </c>
      <c r="F109" s="132">
        <f t="shared" ref="F109:J109" si="19">SUM(F110:F114)</f>
        <v>596476</v>
      </c>
      <c r="G109" s="132">
        <f t="shared" si="19"/>
        <v>0</v>
      </c>
      <c r="H109" s="132">
        <f t="shared" si="19"/>
        <v>596476</v>
      </c>
      <c r="I109" s="132">
        <f t="shared" si="19"/>
        <v>0</v>
      </c>
      <c r="J109" s="132">
        <f t="shared" si="19"/>
        <v>0</v>
      </c>
      <c r="K109" s="32"/>
      <c r="L109" s="32"/>
      <c r="M109" s="32"/>
    </row>
    <row r="110" spans="1:13" ht="36">
      <c r="A110" s="127" t="s">
        <v>283</v>
      </c>
      <c r="B110" s="136" t="s">
        <v>284</v>
      </c>
      <c r="C110" s="129"/>
      <c r="D110" s="129"/>
      <c r="E110" s="129">
        <f>SUM(F110+I110+J110)</f>
        <v>0</v>
      </c>
      <c r="F110" s="129">
        <f>SUM(G110+H110)</f>
        <v>0</v>
      </c>
      <c r="G110" s="129"/>
      <c r="H110" s="129"/>
      <c r="I110" s="285"/>
      <c r="J110" s="129"/>
    </row>
    <row r="111" spans="1:13" ht="23.25" customHeight="1">
      <c r="A111" s="127" t="s">
        <v>285</v>
      </c>
      <c r="B111" s="136" t="s">
        <v>286</v>
      </c>
      <c r="C111" s="129"/>
      <c r="D111" s="129"/>
      <c r="E111" s="129">
        <f t="shared" ref="E111:E114" si="20">SUM(F111+I111+J111)</f>
        <v>0</v>
      </c>
      <c r="F111" s="129">
        <f>SUM(G111+H111)</f>
        <v>0</v>
      </c>
      <c r="G111" s="129"/>
      <c r="H111" s="129"/>
      <c r="I111" s="285"/>
      <c r="J111" s="129"/>
    </row>
    <row r="112" spans="1:13" ht="24.75" customHeight="1">
      <c r="A112" s="127"/>
      <c r="B112" s="136" t="s">
        <v>719</v>
      </c>
      <c r="C112" s="99" t="s">
        <v>702</v>
      </c>
      <c r="D112" s="129">
        <v>2014</v>
      </c>
      <c r="E112" s="129">
        <f t="shared" si="20"/>
        <v>18806</v>
      </c>
      <c r="F112" s="157">
        <f>SUM(G112+H112)</f>
        <v>18806</v>
      </c>
      <c r="G112" s="129">
        <v>0</v>
      </c>
      <c r="H112" s="157">
        <v>18806</v>
      </c>
      <c r="I112" s="285">
        <v>0</v>
      </c>
      <c r="J112" s="129">
        <v>0</v>
      </c>
    </row>
    <row r="113" spans="1:13" ht="27" customHeight="1">
      <c r="A113" s="127"/>
      <c r="B113" s="136" t="s">
        <v>719</v>
      </c>
      <c r="C113" s="99" t="s">
        <v>702</v>
      </c>
      <c r="D113" s="129">
        <v>2015</v>
      </c>
      <c r="E113" s="129">
        <f t="shared" si="20"/>
        <v>577670</v>
      </c>
      <c r="F113" s="157">
        <f t="shared" ref="F113:F114" si="21">SUM(G113+H113)</f>
        <v>577670</v>
      </c>
      <c r="G113" s="129">
        <v>0</v>
      </c>
      <c r="H113" s="157">
        <v>577670</v>
      </c>
      <c r="I113" s="285">
        <v>0</v>
      </c>
      <c r="J113" s="129">
        <v>0</v>
      </c>
    </row>
    <row r="114" spans="1:13" ht="24">
      <c r="A114" s="127" t="s">
        <v>287</v>
      </c>
      <c r="B114" s="136" t="s">
        <v>288</v>
      </c>
      <c r="C114" s="129"/>
      <c r="D114" s="129"/>
      <c r="E114" s="129">
        <f t="shared" si="20"/>
        <v>0</v>
      </c>
      <c r="F114" s="157">
        <f t="shared" si="21"/>
        <v>0</v>
      </c>
      <c r="G114" s="129"/>
      <c r="H114" s="129"/>
      <c r="I114" s="285"/>
      <c r="J114" s="129"/>
    </row>
    <row r="115" spans="1:13">
      <c r="A115" s="144"/>
      <c r="B115" s="145" t="s">
        <v>867</v>
      </c>
      <c r="C115" s="162"/>
      <c r="D115" s="162"/>
      <c r="E115" s="162">
        <f>SUM(E109+E106+E98)</f>
        <v>596476</v>
      </c>
      <c r="F115" s="162">
        <f t="shared" ref="F115:J115" si="22">SUM(F109+F106+F98)</f>
        <v>596476</v>
      </c>
      <c r="G115" s="162">
        <f t="shared" si="22"/>
        <v>0</v>
      </c>
      <c r="H115" s="162">
        <f t="shared" si="22"/>
        <v>596476</v>
      </c>
      <c r="I115" s="162">
        <f t="shared" si="22"/>
        <v>0</v>
      </c>
      <c r="J115" s="162">
        <f t="shared" si="22"/>
        <v>0</v>
      </c>
      <c r="K115" s="32"/>
      <c r="L115" s="32"/>
      <c r="M115" s="32"/>
    </row>
    <row r="116" spans="1:13">
      <c r="A116" s="291"/>
      <c r="B116" s="292" t="s">
        <v>289</v>
      </c>
      <c r="C116" s="293"/>
      <c r="D116" s="293"/>
      <c r="E116" s="294">
        <f>SUM(E115+E96+E79)</f>
        <v>4585024.51</v>
      </c>
      <c r="F116" s="294">
        <f>SUM(F115+F96+F79)</f>
        <v>596476</v>
      </c>
      <c r="G116" s="294">
        <f t="shared" ref="G116:I116" si="23">SUM(G115+G96+G79)</f>
        <v>0</v>
      </c>
      <c r="H116" s="294">
        <f>SUM(H115+H96+H79)</f>
        <v>596476</v>
      </c>
      <c r="I116" s="294">
        <f t="shared" si="23"/>
        <v>1129488.9300000002</v>
      </c>
      <c r="J116" s="294">
        <f>SUM(J115+J96+J79)</f>
        <v>2859059.5800000005</v>
      </c>
      <c r="K116" s="32"/>
      <c r="L116" s="32"/>
      <c r="M116" s="32"/>
    </row>
    <row r="123" spans="1:13">
      <c r="M123" s="12"/>
    </row>
    <row r="124" spans="1:13">
      <c r="M124" s="13"/>
    </row>
  </sheetData>
  <mergeCells count="9">
    <mergeCell ref="J1:J3"/>
    <mergeCell ref="E2:E3"/>
    <mergeCell ref="F2:H2"/>
    <mergeCell ref="I2:I3"/>
    <mergeCell ref="A1:A3"/>
    <mergeCell ref="B1:B3"/>
    <mergeCell ref="C1:C3"/>
    <mergeCell ref="D1:D3"/>
    <mergeCell ref="E1:I1"/>
  </mergeCells>
  <pageMargins left="0.7" right="0.7" top="0.75" bottom="0.75" header="0.3" footer="0.3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3"/>
  <sheetViews>
    <sheetView workbookViewId="0">
      <selection activeCell="A7" sqref="A7:A8"/>
    </sheetView>
  </sheetViews>
  <sheetFormatPr defaultRowHeight="15"/>
  <cols>
    <col min="1" max="1" width="32.28515625" customWidth="1"/>
    <col min="2" max="2" width="29.42578125" customWidth="1"/>
    <col min="3" max="3" width="5.7109375" customWidth="1"/>
    <col min="6" max="6" width="9.85546875" bestFit="1" customWidth="1"/>
    <col min="7" max="7" width="10.5703125" customWidth="1"/>
    <col min="8" max="8" width="9.28515625" bestFit="1" customWidth="1"/>
    <col min="9" max="9" width="8.42578125" customWidth="1"/>
  </cols>
  <sheetData>
    <row r="1" spans="1:9" ht="48.75">
      <c r="A1" s="150" t="s">
        <v>159</v>
      </c>
      <c r="B1" s="151" t="s">
        <v>160</v>
      </c>
      <c r="C1" s="152" t="s">
        <v>0</v>
      </c>
      <c r="D1" s="150" t="s">
        <v>810</v>
      </c>
      <c r="E1" s="242" t="s">
        <v>292</v>
      </c>
      <c r="F1" s="150" t="s">
        <v>163</v>
      </c>
      <c r="G1" s="243" t="s">
        <v>1</v>
      </c>
      <c r="H1" s="152" t="s">
        <v>164</v>
      </c>
      <c r="I1" s="150" t="s">
        <v>165</v>
      </c>
    </row>
    <row r="2" spans="1:9">
      <c r="A2" s="244"/>
      <c r="B2" s="244"/>
      <c r="C2" s="151" t="s">
        <v>166</v>
      </c>
      <c r="D2" s="151" t="s">
        <v>166</v>
      </c>
      <c r="E2" s="245"/>
      <c r="F2" s="151">
        <v>2017</v>
      </c>
      <c r="G2" s="246">
        <v>2022</v>
      </c>
      <c r="H2" s="163"/>
      <c r="I2" s="163"/>
    </row>
    <row r="3" spans="1:9" ht="27.75" customHeight="1">
      <c r="A3" s="371" t="s">
        <v>811</v>
      </c>
      <c r="B3" s="372"/>
      <c r="C3" s="372"/>
      <c r="D3" s="372"/>
      <c r="E3" s="373"/>
      <c r="F3" s="74">
        <v>16815352</v>
      </c>
      <c r="G3" s="74">
        <v>83005</v>
      </c>
      <c r="H3" s="75">
        <v>0.2026</v>
      </c>
      <c r="I3" s="47"/>
    </row>
    <row r="4" spans="1:9" ht="17.25" customHeight="1">
      <c r="A4" s="303" t="s">
        <v>52</v>
      </c>
      <c r="B4" s="304"/>
      <c r="C4" s="304"/>
      <c r="D4" s="304"/>
      <c r="E4" s="305"/>
      <c r="F4" s="69">
        <v>15717479</v>
      </c>
      <c r="G4" s="69">
        <v>76160</v>
      </c>
      <c r="H4" s="70">
        <v>0.2064</v>
      </c>
      <c r="I4" s="48"/>
    </row>
    <row r="5" spans="1:9" ht="41.25" customHeight="1">
      <c r="A5" s="98" t="s">
        <v>53</v>
      </c>
      <c r="B5" s="100" t="s">
        <v>812</v>
      </c>
      <c r="C5" s="57" t="s">
        <v>54</v>
      </c>
      <c r="D5" s="99" t="s">
        <v>5</v>
      </c>
      <c r="E5" s="78" t="s">
        <v>813</v>
      </c>
      <c r="F5" s="57">
        <v>15.41</v>
      </c>
      <c r="G5" s="57">
        <v>140</v>
      </c>
      <c r="H5" s="164">
        <v>0.11</v>
      </c>
      <c r="I5" s="129">
        <v>2</v>
      </c>
    </row>
    <row r="6" spans="1:9" ht="33.75" customHeight="1">
      <c r="A6" s="89" t="s">
        <v>55</v>
      </c>
      <c r="B6" s="101" t="s">
        <v>814</v>
      </c>
      <c r="C6" s="59" t="s">
        <v>4</v>
      </c>
      <c r="D6" s="76" t="s">
        <v>5</v>
      </c>
      <c r="E6" s="76" t="s">
        <v>815</v>
      </c>
      <c r="F6" s="71">
        <v>2.2499999999999999E-2</v>
      </c>
      <c r="G6" s="59">
        <v>35</v>
      </c>
      <c r="H6" s="165">
        <v>6.4299999999999996E-2</v>
      </c>
      <c r="I6" s="166">
        <v>1</v>
      </c>
    </row>
    <row r="7" spans="1:9" ht="30.75" customHeight="1">
      <c r="A7" s="318" t="s">
        <v>56</v>
      </c>
      <c r="B7" s="101" t="s">
        <v>816</v>
      </c>
      <c r="C7" s="59" t="s">
        <v>54</v>
      </c>
      <c r="D7" s="76" t="s">
        <v>5</v>
      </c>
      <c r="E7" s="76" t="s">
        <v>815</v>
      </c>
      <c r="F7" s="59">
        <v>4</v>
      </c>
      <c r="G7" s="59">
        <v>35</v>
      </c>
      <c r="H7" s="165">
        <v>0.1142</v>
      </c>
      <c r="I7" s="166">
        <v>2</v>
      </c>
    </row>
    <row r="8" spans="1:9" ht="27.75" customHeight="1">
      <c r="A8" s="320"/>
      <c r="B8" s="90" t="s">
        <v>817</v>
      </c>
      <c r="C8" s="59" t="s">
        <v>54</v>
      </c>
      <c r="D8" s="76" t="s">
        <v>5</v>
      </c>
      <c r="E8" s="76" t="s">
        <v>815</v>
      </c>
      <c r="F8" s="59">
        <v>0</v>
      </c>
      <c r="G8" s="59">
        <v>35</v>
      </c>
      <c r="H8" s="165">
        <v>0</v>
      </c>
      <c r="I8" s="166">
        <v>0</v>
      </c>
    </row>
    <row r="9" spans="1:9" ht="30.75" customHeight="1">
      <c r="A9" s="90" t="s">
        <v>57</v>
      </c>
      <c r="B9" s="101" t="s">
        <v>818</v>
      </c>
      <c r="C9" s="59" t="s">
        <v>4</v>
      </c>
      <c r="D9" s="76" t="s">
        <v>5</v>
      </c>
      <c r="E9" s="76" t="s">
        <v>815</v>
      </c>
      <c r="F9" s="59">
        <v>30</v>
      </c>
      <c r="G9" s="59">
        <v>30</v>
      </c>
      <c r="H9" s="165">
        <v>1</v>
      </c>
      <c r="I9" s="166">
        <v>3</v>
      </c>
    </row>
    <row r="10" spans="1:9" ht="15" customHeight="1">
      <c r="A10" s="360" t="s">
        <v>58</v>
      </c>
      <c r="B10" s="363" t="s">
        <v>819</v>
      </c>
      <c r="C10" s="306" t="s">
        <v>8</v>
      </c>
      <c r="D10" s="76" t="s">
        <v>59</v>
      </c>
      <c r="E10" s="364" t="s">
        <v>813</v>
      </c>
      <c r="F10" s="306">
        <v>0</v>
      </c>
      <c r="G10" s="306">
        <v>1</v>
      </c>
      <c r="H10" s="357">
        <v>0</v>
      </c>
      <c r="I10" s="359">
        <v>0</v>
      </c>
    </row>
    <row r="11" spans="1:9" ht="12.75" customHeight="1">
      <c r="A11" s="361"/>
      <c r="B11" s="363"/>
      <c r="C11" s="306"/>
      <c r="D11" s="76" t="s">
        <v>5</v>
      </c>
      <c r="E11" s="364"/>
      <c r="F11" s="306"/>
      <c r="G11" s="306"/>
      <c r="H11" s="358"/>
      <c r="I11" s="358"/>
    </row>
    <row r="12" spans="1:9" ht="24.75" customHeight="1">
      <c r="A12" s="361"/>
      <c r="B12" s="363" t="s">
        <v>820</v>
      </c>
      <c r="C12" s="306" t="s">
        <v>8</v>
      </c>
      <c r="D12" s="309" t="s">
        <v>5</v>
      </c>
      <c r="E12" s="364" t="s">
        <v>813</v>
      </c>
      <c r="F12" s="306">
        <v>0</v>
      </c>
      <c r="G12" s="306">
        <v>1</v>
      </c>
      <c r="H12" s="165">
        <v>0</v>
      </c>
      <c r="I12" s="166">
        <v>0</v>
      </c>
    </row>
    <row r="13" spans="1:9" ht="15" hidden="1" customHeight="1">
      <c r="A13" s="362"/>
      <c r="B13" s="363"/>
      <c r="C13" s="306"/>
      <c r="D13" s="309"/>
      <c r="E13" s="364"/>
      <c r="F13" s="306"/>
      <c r="G13" s="306"/>
      <c r="H13" s="166"/>
      <c r="I13" s="166"/>
    </row>
    <row r="14" spans="1:9" ht="52.5" customHeight="1">
      <c r="A14" s="318" t="s">
        <v>821</v>
      </c>
      <c r="B14" s="101" t="s">
        <v>822</v>
      </c>
      <c r="C14" s="59" t="s">
        <v>8</v>
      </c>
      <c r="D14" s="82" t="s">
        <v>5</v>
      </c>
      <c r="E14" s="76" t="s">
        <v>815</v>
      </c>
      <c r="F14" s="59">
        <v>0</v>
      </c>
      <c r="G14" s="59">
        <v>7</v>
      </c>
      <c r="H14" s="165">
        <v>0</v>
      </c>
      <c r="I14" s="166">
        <v>0</v>
      </c>
    </row>
    <row r="15" spans="1:9" ht="24" hidden="1" customHeight="1">
      <c r="A15" s="320"/>
      <c r="B15" s="101" t="s">
        <v>823</v>
      </c>
      <c r="C15" s="59" t="s">
        <v>8</v>
      </c>
      <c r="D15" s="82" t="s">
        <v>33</v>
      </c>
      <c r="E15" s="76" t="s">
        <v>11</v>
      </c>
      <c r="F15" s="59">
        <v>2</v>
      </c>
      <c r="G15" s="59">
        <v>5</v>
      </c>
      <c r="H15" s="166"/>
      <c r="I15" s="166"/>
    </row>
    <row r="16" spans="1:9" ht="24.75" customHeight="1">
      <c r="A16" s="360" t="s">
        <v>824</v>
      </c>
      <c r="B16" s="363" t="s">
        <v>825</v>
      </c>
      <c r="C16" s="306" t="s">
        <v>8</v>
      </c>
      <c r="D16" s="309" t="s">
        <v>33</v>
      </c>
      <c r="E16" s="309" t="s">
        <v>15</v>
      </c>
      <c r="F16" s="306">
        <v>3</v>
      </c>
      <c r="G16" s="306">
        <v>14</v>
      </c>
      <c r="H16" s="167">
        <v>0.21429999999999999</v>
      </c>
      <c r="I16" s="166">
        <v>5</v>
      </c>
    </row>
    <row r="17" spans="1:9" ht="15" hidden="1" customHeight="1">
      <c r="A17" s="361"/>
      <c r="B17" s="363"/>
      <c r="C17" s="306"/>
      <c r="D17" s="309"/>
      <c r="E17" s="309"/>
      <c r="F17" s="306"/>
      <c r="G17" s="306"/>
      <c r="H17" s="166"/>
      <c r="I17" s="166"/>
    </row>
    <row r="18" spans="1:9" ht="15" hidden="1" customHeight="1">
      <c r="A18" s="362"/>
      <c r="B18" s="101" t="s">
        <v>826</v>
      </c>
      <c r="C18" s="59" t="s">
        <v>8</v>
      </c>
      <c r="D18" s="76" t="s">
        <v>33</v>
      </c>
      <c r="E18" s="76" t="s">
        <v>15</v>
      </c>
      <c r="F18" s="59"/>
      <c r="G18" s="59">
        <v>2</v>
      </c>
      <c r="H18" s="166"/>
      <c r="I18" s="166"/>
    </row>
    <row r="19" spans="1:9" ht="22.5" customHeight="1">
      <c r="A19" s="377" t="s">
        <v>827</v>
      </c>
      <c r="B19" s="369" t="s">
        <v>841</v>
      </c>
      <c r="C19" s="306" t="s">
        <v>8</v>
      </c>
      <c r="D19" s="309" t="s">
        <v>33</v>
      </c>
      <c r="E19" s="309" t="s">
        <v>11</v>
      </c>
      <c r="F19" s="306">
        <v>0</v>
      </c>
      <c r="G19" s="306">
        <v>5</v>
      </c>
      <c r="H19" s="357">
        <v>0</v>
      </c>
      <c r="I19" s="359">
        <v>0</v>
      </c>
    </row>
    <row r="20" spans="1:9" ht="12.75" customHeight="1">
      <c r="A20" s="377"/>
      <c r="B20" s="370"/>
      <c r="C20" s="306"/>
      <c r="D20" s="309"/>
      <c r="E20" s="309"/>
      <c r="F20" s="306"/>
      <c r="G20" s="306"/>
      <c r="H20" s="358"/>
      <c r="I20" s="358"/>
    </row>
    <row r="21" spans="1:9" ht="24.75">
      <c r="A21" s="65" t="s">
        <v>60</v>
      </c>
      <c r="B21" s="90" t="s">
        <v>828</v>
      </c>
      <c r="C21" s="59" t="s">
        <v>8</v>
      </c>
      <c r="D21" s="76" t="s">
        <v>33</v>
      </c>
      <c r="E21" s="76" t="s">
        <v>11</v>
      </c>
      <c r="F21" s="59">
        <v>2</v>
      </c>
      <c r="G21" s="59">
        <v>5</v>
      </c>
      <c r="H21" s="165">
        <v>0.4</v>
      </c>
      <c r="I21" s="166">
        <v>1</v>
      </c>
    </row>
    <row r="22" spans="1:9" ht="30" customHeight="1">
      <c r="A22" s="65" t="s">
        <v>61</v>
      </c>
      <c r="B22" s="90" t="s">
        <v>829</v>
      </c>
      <c r="C22" s="59" t="s">
        <v>4</v>
      </c>
      <c r="D22" s="76" t="s">
        <v>33</v>
      </c>
      <c r="E22" s="76" t="s">
        <v>15</v>
      </c>
      <c r="F22" s="59">
        <v>12</v>
      </c>
      <c r="G22" s="59">
        <v>35</v>
      </c>
      <c r="H22" s="165">
        <v>0.34279999999999999</v>
      </c>
      <c r="I22" s="166">
        <v>5</v>
      </c>
    </row>
    <row r="23" spans="1:9" ht="36.75">
      <c r="A23" s="65" t="s">
        <v>830</v>
      </c>
      <c r="B23" s="90" t="s">
        <v>831</v>
      </c>
      <c r="C23" s="59" t="s">
        <v>8</v>
      </c>
      <c r="D23" s="76" t="s">
        <v>33</v>
      </c>
      <c r="E23" s="76" t="s">
        <v>11</v>
      </c>
      <c r="F23" s="59">
        <v>1</v>
      </c>
      <c r="G23" s="59">
        <v>2</v>
      </c>
      <c r="H23" s="165">
        <v>0.5</v>
      </c>
      <c r="I23" s="166">
        <v>2</v>
      </c>
    </row>
    <row r="24" spans="1:9" ht="15.75" customHeight="1">
      <c r="A24" s="303" t="s">
        <v>62</v>
      </c>
      <c r="B24" s="304"/>
      <c r="C24" s="304"/>
      <c r="D24" s="304"/>
      <c r="E24" s="305"/>
      <c r="F24" s="69">
        <v>106814</v>
      </c>
      <c r="G24" s="69">
        <v>1350</v>
      </c>
      <c r="H24" s="70">
        <v>7.9100000000000004E-2</v>
      </c>
      <c r="I24" s="50"/>
    </row>
    <row r="25" spans="1:9" ht="32.25" customHeight="1">
      <c r="A25" s="318" t="s">
        <v>63</v>
      </c>
      <c r="B25" s="89" t="s">
        <v>832</v>
      </c>
      <c r="C25" s="59" t="s">
        <v>8</v>
      </c>
      <c r="D25" s="76" t="s">
        <v>33</v>
      </c>
      <c r="E25" s="76" t="s">
        <v>6</v>
      </c>
      <c r="F25" s="59">
        <v>1</v>
      </c>
      <c r="G25" s="59">
        <v>1</v>
      </c>
      <c r="H25" s="165">
        <v>1</v>
      </c>
      <c r="I25" s="168">
        <v>3</v>
      </c>
    </row>
    <row r="26" spans="1:9" ht="37.5" customHeight="1">
      <c r="A26" s="320"/>
      <c r="B26" s="89" t="s">
        <v>833</v>
      </c>
      <c r="C26" s="59" t="s">
        <v>8</v>
      </c>
      <c r="D26" s="76" t="s">
        <v>33</v>
      </c>
      <c r="E26" s="76" t="s">
        <v>834</v>
      </c>
      <c r="F26" s="59">
        <v>0</v>
      </c>
      <c r="G26" s="59">
        <v>1</v>
      </c>
      <c r="H26" s="165">
        <v>0</v>
      </c>
      <c r="I26" s="168">
        <v>0</v>
      </c>
    </row>
    <row r="27" spans="1:9" ht="15" customHeight="1">
      <c r="A27" s="374" t="s">
        <v>835</v>
      </c>
      <c r="B27" s="375"/>
      <c r="C27" s="375"/>
      <c r="D27" s="375"/>
      <c r="E27" s="376"/>
      <c r="F27" s="72">
        <v>991059</v>
      </c>
      <c r="G27" s="72">
        <v>5495</v>
      </c>
      <c r="H27" s="73">
        <v>0.18029999999999999</v>
      </c>
      <c r="I27" s="48"/>
    </row>
    <row r="28" spans="1:9" ht="24">
      <c r="A28" s="34" t="s">
        <v>64</v>
      </c>
      <c r="B28" s="89" t="s">
        <v>836</v>
      </c>
      <c r="C28" s="59" t="s">
        <v>8</v>
      </c>
      <c r="D28" s="76" t="s">
        <v>33</v>
      </c>
      <c r="E28" s="76" t="s">
        <v>15</v>
      </c>
      <c r="F28" s="59">
        <v>2</v>
      </c>
      <c r="G28" s="59">
        <v>21</v>
      </c>
      <c r="H28" s="167">
        <v>9.5200000000000007E-2</v>
      </c>
      <c r="I28" s="168">
        <v>2</v>
      </c>
    </row>
    <row r="29" spans="1:9" ht="28.5" customHeight="1">
      <c r="A29" s="365" t="s">
        <v>65</v>
      </c>
      <c r="B29" s="89" t="s">
        <v>837</v>
      </c>
      <c r="C29" s="59" t="s">
        <v>8</v>
      </c>
      <c r="D29" s="76" t="s">
        <v>33</v>
      </c>
      <c r="E29" s="76" t="s">
        <v>11</v>
      </c>
      <c r="F29" s="59">
        <v>1</v>
      </c>
      <c r="G29" s="59">
        <v>4</v>
      </c>
      <c r="H29" s="165">
        <v>0.25</v>
      </c>
      <c r="I29" s="168">
        <v>1</v>
      </c>
    </row>
    <row r="30" spans="1:9" ht="27.75" customHeight="1">
      <c r="A30" s="366"/>
      <c r="B30" s="89" t="s">
        <v>838</v>
      </c>
      <c r="C30" s="59" t="s">
        <v>4</v>
      </c>
      <c r="D30" s="76" t="s">
        <v>33</v>
      </c>
      <c r="E30" s="76" t="s">
        <v>15</v>
      </c>
      <c r="F30" s="59">
        <v>1</v>
      </c>
      <c r="G30" s="59">
        <v>14</v>
      </c>
      <c r="H30" s="165">
        <v>7.1400000000000005E-2</v>
      </c>
      <c r="I30" s="168">
        <v>2</v>
      </c>
    </row>
    <row r="31" spans="1:9" ht="27" customHeight="1">
      <c r="A31" s="367"/>
      <c r="B31" s="56" t="s">
        <v>839</v>
      </c>
      <c r="C31" s="59" t="s">
        <v>8</v>
      </c>
      <c r="D31" s="76" t="s">
        <v>33</v>
      </c>
      <c r="E31" s="76" t="s">
        <v>11</v>
      </c>
      <c r="F31" s="59">
        <v>1</v>
      </c>
      <c r="G31" s="59">
        <v>1</v>
      </c>
      <c r="H31" s="165">
        <v>1</v>
      </c>
      <c r="I31" s="168">
        <v>3</v>
      </c>
    </row>
    <row r="32" spans="1:9" ht="20.25" customHeight="1">
      <c r="A32" s="365" t="s">
        <v>66</v>
      </c>
      <c r="B32" s="368" t="s">
        <v>840</v>
      </c>
      <c r="C32" s="306" t="s">
        <v>8</v>
      </c>
      <c r="D32" s="309" t="s">
        <v>33</v>
      </c>
      <c r="E32" s="309" t="s">
        <v>11</v>
      </c>
      <c r="F32" s="306">
        <v>1</v>
      </c>
      <c r="G32" s="306">
        <v>2</v>
      </c>
      <c r="H32" s="357">
        <v>0.5</v>
      </c>
      <c r="I32" s="359">
        <v>2</v>
      </c>
    </row>
    <row r="33" spans="1:9">
      <c r="A33" s="367"/>
      <c r="B33" s="368"/>
      <c r="C33" s="306"/>
      <c r="D33" s="309"/>
      <c r="E33" s="309"/>
      <c r="F33" s="306"/>
      <c r="G33" s="306"/>
      <c r="H33" s="358"/>
      <c r="I33" s="358"/>
    </row>
  </sheetData>
  <mergeCells count="47">
    <mergeCell ref="A3:E3"/>
    <mergeCell ref="A4:E4"/>
    <mergeCell ref="A24:E24"/>
    <mergeCell ref="A27:E27"/>
    <mergeCell ref="F12:F13"/>
    <mergeCell ref="C16:C17"/>
    <mergeCell ref="D16:D17"/>
    <mergeCell ref="E16:E17"/>
    <mergeCell ref="A25:A26"/>
    <mergeCell ref="A19:A20"/>
    <mergeCell ref="A7:A8"/>
    <mergeCell ref="B10:B11"/>
    <mergeCell ref="C10:C11"/>
    <mergeCell ref="E10:E11"/>
    <mergeCell ref="F10:F11"/>
    <mergeCell ref="H32:H33"/>
    <mergeCell ref="I32:I33"/>
    <mergeCell ref="B19:B20"/>
    <mergeCell ref="H19:H20"/>
    <mergeCell ref="E32:E33"/>
    <mergeCell ref="F32:F33"/>
    <mergeCell ref="G32:G33"/>
    <mergeCell ref="I19:I20"/>
    <mergeCell ref="C19:C20"/>
    <mergeCell ref="D19:D20"/>
    <mergeCell ref="E19:E20"/>
    <mergeCell ref="F19:F20"/>
    <mergeCell ref="G19:G20"/>
    <mergeCell ref="A29:A31"/>
    <mergeCell ref="A32:A33"/>
    <mergeCell ref="B32:B33"/>
    <mergeCell ref="C32:C33"/>
    <mergeCell ref="D32:D33"/>
    <mergeCell ref="H10:H11"/>
    <mergeCell ref="I10:I11"/>
    <mergeCell ref="A10:A13"/>
    <mergeCell ref="F16:F17"/>
    <mergeCell ref="G16:G17"/>
    <mergeCell ref="A14:A15"/>
    <mergeCell ref="A16:A18"/>
    <mergeCell ref="B16:B17"/>
    <mergeCell ref="G12:G13"/>
    <mergeCell ref="G10:G11"/>
    <mergeCell ref="B12:B13"/>
    <mergeCell ref="C12:C13"/>
    <mergeCell ref="D12:D13"/>
    <mergeCell ref="E12:E13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03"/>
  <sheetViews>
    <sheetView workbookViewId="0">
      <pane xSplit="8" ySplit="2" topLeftCell="I3" activePane="bottomRight" state="frozen"/>
      <selection pane="topRight" activeCell="J1" sqref="J1"/>
      <selection pane="bottomLeft" activeCell="A3" sqref="A3"/>
      <selection pane="bottomRight" activeCell="B14" sqref="B14"/>
    </sheetView>
  </sheetViews>
  <sheetFormatPr defaultRowHeight="12.75"/>
  <cols>
    <col min="1" max="1" width="6.42578125" style="11" customWidth="1"/>
    <col min="2" max="2" width="55.85546875" style="11" customWidth="1"/>
    <col min="3" max="3" width="9.140625" style="11"/>
    <col min="4" max="4" width="10.42578125" style="11" customWidth="1"/>
    <col min="5" max="5" width="12.7109375" style="11" customWidth="1"/>
    <col min="6" max="6" width="12" style="11" customWidth="1"/>
    <col min="7" max="7" width="12.7109375" style="11" customWidth="1"/>
    <col min="8" max="8" width="11.140625" style="11" customWidth="1"/>
    <col min="9" max="16384" width="9.140625" style="11"/>
  </cols>
  <sheetData>
    <row r="1" spans="1:8" ht="54.75" customHeight="1">
      <c r="A1" s="150" t="s">
        <v>159</v>
      </c>
      <c r="B1" s="151" t="s">
        <v>160</v>
      </c>
      <c r="C1" s="152" t="s">
        <v>0</v>
      </c>
      <c r="D1" s="150" t="s">
        <v>852</v>
      </c>
      <c r="E1" s="150" t="s">
        <v>162</v>
      </c>
      <c r="F1" s="150" t="s">
        <v>163</v>
      </c>
      <c r="G1" s="150" t="s">
        <v>1</v>
      </c>
      <c r="H1" s="152" t="s">
        <v>164</v>
      </c>
    </row>
    <row r="2" spans="1:8">
      <c r="A2" s="244"/>
      <c r="B2" s="244"/>
      <c r="C2" s="151" t="s">
        <v>166</v>
      </c>
      <c r="D2" s="151" t="s">
        <v>166</v>
      </c>
      <c r="E2" s="151">
        <v>2017</v>
      </c>
      <c r="F2" s="151">
        <v>2017</v>
      </c>
      <c r="G2" s="151">
        <v>2022</v>
      </c>
      <c r="H2" s="163"/>
    </row>
    <row r="3" spans="1:8" ht="27.75" customHeight="1">
      <c r="A3" s="118">
        <v>2</v>
      </c>
      <c r="B3" s="341" t="s">
        <v>301</v>
      </c>
      <c r="C3" s="342"/>
      <c r="D3" s="343"/>
      <c r="E3" s="188"/>
      <c r="F3" s="189">
        <v>16815352</v>
      </c>
      <c r="G3" s="189">
        <v>83005</v>
      </c>
      <c r="H3" s="190">
        <v>20.260000000000002</v>
      </c>
    </row>
    <row r="4" spans="1:8" ht="16.5" customHeight="1">
      <c r="A4" s="184" t="s">
        <v>302</v>
      </c>
      <c r="B4" s="303" t="s">
        <v>52</v>
      </c>
      <c r="C4" s="304"/>
      <c r="D4" s="305"/>
      <c r="E4" s="156"/>
      <c r="F4" s="191">
        <v>15717479</v>
      </c>
      <c r="G4" s="191">
        <v>76160</v>
      </c>
      <c r="H4" s="162">
        <v>20.64</v>
      </c>
    </row>
    <row r="5" spans="1:8" ht="26.25" customHeight="1">
      <c r="A5" s="137" t="s">
        <v>872</v>
      </c>
      <c r="B5" s="329" t="s">
        <v>53</v>
      </c>
      <c r="C5" s="330"/>
      <c r="D5" s="92"/>
      <c r="E5" s="126"/>
      <c r="F5" s="126"/>
      <c r="G5" s="126"/>
      <c r="H5" s="126"/>
    </row>
    <row r="6" spans="1:8" ht="12" customHeight="1">
      <c r="A6" s="192"/>
      <c r="B6" s="205" t="s">
        <v>778</v>
      </c>
      <c r="C6" s="171" t="s">
        <v>54</v>
      </c>
      <c r="D6" s="171">
        <v>140</v>
      </c>
      <c r="E6" s="129">
        <v>15.41</v>
      </c>
      <c r="F6" s="129"/>
      <c r="G6" s="129"/>
      <c r="H6" s="193">
        <v>0.11</v>
      </c>
    </row>
    <row r="7" spans="1:8" ht="24">
      <c r="A7" s="175" t="s">
        <v>303</v>
      </c>
      <c r="B7" s="194" t="s">
        <v>304</v>
      </c>
      <c r="C7" s="174" t="s">
        <v>54</v>
      </c>
      <c r="D7" s="166">
        <v>23.34</v>
      </c>
      <c r="E7" s="166">
        <v>2.3929999999999998</v>
      </c>
      <c r="F7" s="166"/>
      <c r="G7" s="130">
        <v>550</v>
      </c>
      <c r="H7" s="166"/>
    </row>
    <row r="8" spans="1:8">
      <c r="A8" s="175" t="s">
        <v>305</v>
      </c>
      <c r="B8" s="194" t="s">
        <v>306</v>
      </c>
      <c r="C8" s="174" t="s">
        <v>54</v>
      </c>
      <c r="D8" s="166">
        <v>4.2</v>
      </c>
      <c r="E8" s="166"/>
      <c r="F8" s="166"/>
      <c r="G8" s="130">
        <v>530</v>
      </c>
      <c r="H8" s="166"/>
    </row>
    <row r="9" spans="1:8">
      <c r="A9" s="175" t="s">
        <v>307</v>
      </c>
      <c r="B9" s="194" t="s">
        <v>308</v>
      </c>
      <c r="C9" s="174" t="s">
        <v>54</v>
      </c>
      <c r="D9" s="166">
        <v>3.6</v>
      </c>
      <c r="E9" s="166"/>
      <c r="F9" s="166"/>
      <c r="G9" s="130">
        <v>540</v>
      </c>
      <c r="H9" s="166"/>
    </row>
    <row r="10" spans="1:8" ht="24">
      <c r="A10" s="175" t="s">
        <v>309</v>
      </c>
      <c r="B10" s="194" t="s">
        <v>310</v>
      </c>
      <c r="C10" s="174" t="s">
        <v>54</v>
      </c>
      <c r="D10" s="166">
        <v>3.4</v>
      </c>
      <c r="E10" s="166"/>
      <c r="F10" s="166"/>
      <c r="G10" s="130">
        <v>550</v>
      </c>
      <c r="H10" s="166"/>
    </row>
    <row r="11" spans="1:8">
      <c r="A11" s="175" t="s">
        <v>311</v>
      </c>
      <c r="B11" s="194" t="s">
        <v>312</v>
      </c>
      <c r="C11" s="174" t="s">
        <v>54</v>
      </c>
      <c r="D11" s="166">
        <v>2.8</v>
      </c>
      <c r="E11" s="166">
        <v>3.4</v>
      </c>
      <c r="F11" s="166"/>
      <c r="G11" s="130">
        <v>570</v>
      </c>
      <c r="H11" s="166"/>
    </row>
    <row r="12" spans="1:8">
      <c r="A12" s="175" t="s">
        <v>313</v>
      </c>
      <c r="B12" s="194" t="s">
        <v>314</v>
      </c>
      <c r="C12" s="174" t="s">
        <v>54</v>
      </c>
      <c r="D12" s="166">
        <v>0.7</v>
      </c>
      <c r="E12" s="166"/>
      <c r="F12" s="166"/>
      <c r="G12" s="130">
        <v>535</v>
      </c>
      <c r="H12" s="166"/>
    </row>
    <row r="13" spans="1:8" ht="24">
      <c r="A13" s="175" t="s">
        <v>315</v>
      </c>
      <c r="B13" s="194" t="s">
        <v>316</v>
      </c>
      <c r="C13" s="174" t="s">
        <v>54</v>
      </c>
      <c r="D13" s="166">
        <v>7.63</v>
      </c>
      <c r="E13" s="166">
        <v>4.0389999999999997</v>
      </c>
      <c r="F13" s="166"/>
      <c r="G13" s="130">
        <v>250</v>
      </c>
      <c r="H13" s="166"/>
    </row>
    <row r="14" spans="1:8">
      <c r="A14" s="175" t="s">
        <v>317</v>
      </c>
      <c r="B14" s="194" t="s">
        <v>318</v>
      </c>
      <c r="C14" s="174" t="s">
        <v>54</v>
      </c>
      <c r="D14" s="166">
        <v>2.85</v>
      </c>
      <c r="E14" s="166">
        <v>0.89600000000000002</v>
      </c>
      <c r="F14" s="166"/>
      <c r="G14" s="130">
        <v>300</v>
      </c>
      <c r="H14" s="166"/>
    </row>
    <row r="15" spans="1:8" ht="24">
      <c r="A15" s="175" t="s">
        <v>319</v>
      </c>
      <c r="B15" s="194" t="s">
        <v>320</v>
      </c>
      <c r="C15" s="174" t="s">
        <v>54</v>
      </c>
      <c r="D15" s="166">
        <v>6.5</v>
      </c>
      <c r="E15" s="166"/>
      <c r="F15" s="166"/>
      <c r="G15" s="130">
        <v>540</v>
      </c>
      <c r="H15" s="166"/>
    </row>
    <row r="16" spans="1:8" ht="24">
      <c r="A16" s="175" t="s">
        <v>321</v>
      </c>
      <c r="B16" s="194" t="s">
        <v>322</v>
      </c>
      <c r="C16" s="174" t="s">
        <v>54</v>
      </c>
      <c r="D16" s="166">
        <v>5</v>
      </c>
      <c r="E16" s="166">
        <v>2.0169999999999999</v>
      </c>
      <c r="F16" s="166"/>
      <c r="G16" s="130">
        <v>1560</v>
      </c>
      <c r="H16" s="166"/>
    </row>
    <row r="17" spans="1:8" ht="24">
      <c r="A17" s="175" t="s">
        <v>323</v>
      </c>
      <c r="B17" s="194" t="s">
        <v>324</v>
      </c>
      <c r="C17" s="174" t="s">
        <v>54</v>
      </c>
      <c r="D17" s="166">
        <v>8.09</v>
      </c>
      <c r="E17" s="166"/>
      <c r="F17" s="166"/>
      <c r="G17" s="130">
        <v>770</v>
      </c>
      <c r="H17" s="166"/>
    </row>
    <row r="18" spans="1:8">
      <c r="A18" s="175" t="s">
        <v>325</v>
      </c>
      <c r="B18" s="194" t="s">
        <v>326</v>
      </c>
      <c r="C18" s="174" t="s">
        <v>54</v>
      </c>
      <c r="D18" s="166">
        <v>1.5</v>
      </c>
      <c r="E18" s="166">
        <v>0.93200000000000005</v>
      </c>
      <c r="F18" s="166"/>
      <c r="G18" s="130">
        <v>325</v>
      </c>
      <c r="H18" s="166"/>
    </row>
    <row r="19" spans="1:8">
      <c r="A19" s="175" t="s">
        <v>327</v>
      </c>
      <c r="B19" s="194" t="s">
        <v>328</v>
      </c>
      <c r="C19" s="174" t="s">
        <v>54</v>
      </c>
      <c r="D19" s="166">
        <v>2</v>
      </c>
      <c r="E19" s="166"/>
      <c r="F19" s="166"/>
      <c r="G19" s="130">
        <v>450</v>
      </c>
      <c r="H19" s="166"/>
    </row>
    <row r="20" spans="1:8">
      <c r="A20" s="175" t="s">
        <v>329</v>
      </c>
      <c r="B20" s="194" t="s">
        <v>330</v>
      </c>
      <c r="C20" s="174" t="s">
        <v>54</v>
      </c>
      <c r="D20" s="166">
        <v>3</v>
      </c>
      <c r="E20" s="166">
        <v>0.74399999999999999</v>
      </c>
      <c r="F20" s="166"/>
      <c r="G20" s="130">
        <v>340</v>
      </c>
      <c r="H20" s="166"/>
    </row>
    <row r="21" spans="1:8">
      <c r="A21" s="175" t="s">
        <v>331</v>
      </c>
      <c r="B21" s="194" t="s">
        <v>332</v>
      </c>
      <c r="C21" s="174" t="s">
        <v>54</v>
      </c>
      <c r="D21" s="166">
        <v>1.72</v>
      </c>
      <c r="E21" s="166">
        <v>0.39900000000000002</v>
      </c>
      <c r="F21" s="166"/>
      <c r="G21" s="130">
        <v>430</v>
      </c>
      <c r="H21" s="166"/>
    </row>
    <row r="22" spans="1:8" ht="24">
      <c r="A22" s="175" t="s">
        <v>333</v>
      </c>
      <c r="B22" s="194" t="s">
        <v>334</v>
      </c>
      <c r="C22" s="174" t="s">
        <v>54</v>
      </c>
      <c r="D22" s="166">
        <v>9.3239999999999998</v>
      </c>
      <c r="E22" s="166"/>
      <c r="F22" s="166"/>
      <c r="G22" s="130">
        <v>300</v>
      </c>
      <c r="H22" s="166"/>
    </row>
    <row r="23" spans="1:8" ht="18" customHeight="1">
      <c r="A23" s="137" t="s">
        <v>873</v>
      </c>
      <c r="B23" s="329" t="s">
        <v>55</v>
      </c>
      <c r="C23" s="330"/>
      <c r="D23" s="83">
        <v>20</v>
      </c>
      <c r="E23" s="132">
        <v>75</v>
      </c>
      <c r="F23" s="132"/>
      <c r="G23" s="195"/>
      <c r="H23" s="196">
        <v>3.75</v>
      </c>
    </row>
    <row r="24" spans="1:8">
      <c r="A24" s="127" t="s">
        <v>335</v>
      </c>
      <c r="B24" s="98" t="s">
        <v>336</v>
      </c>
      <c r="C24" s="128" t="s">
        <v>8</v>
      </c>
      <c r="D24" s="129">
        <v>10</v>
      </c>
      <c r="E24" s="129">
        <v>5</v>
      </c>
      <c r="F24" s="129"/>
      <c r="G24" s="130">
        <v>4000</v>
      </c>
      <c r="H24" s="197">
        <v>0.5</v>
      </c>
    </row>
    <row r="25" spans="1:8">
      <c r="A25" s="127" t="s">
        <v>337</v>
      </c>
      <c r="B25" s="98" t="s">
        <v>338</v>
      </c>
      <c r="C25" s="128" t="s">
        <v>8</v>
      </c>
      <c r="D25" s="129">
        <v>10</v>
      </c>
      <c r="E25" s="129">
        <v>70</v>
      </c>
      <c r="F25" s="129"/>
      <c r="G25" s="130">
        <v>3000</v>
      </c>
      <c r="H25" s="197">
        <v>7</v>
      </c>
    </row>
    <row r="26" spans="1:8" ht="24.75" customHeight="1">
      <c r="A26" s="137" t="s">
        <v>874</v>
      </c>
      <c r="B26" s="329" t="s">
        <v>56</v>
      </c>
      <c r="C26" s="330"/>
      <c r="D26" s="83">
        <v>80</v>
      </c>
      <c r="E26" s="132">
        <v>4</v>
      </c>
      <c r="F26" s="132"/>
      <c r="G26" s="195"/>
      <c r="H26" s="196">
        <v>0.05</v>
      </c>
    </row>
    <row r="27" spans="1:8" ht="24">
      <c r="A27" s="127" t="s">
        <v>339</v>
      </c>
      <c r="B27" s="136" t="s">
        <v>340</v>
      </c>
      <c r="C27" s="128" t="s">
        <v>54</v>
      </c>
      <c r="D27" s="129">
        <v>35</v>
      </c>
      <c r="E27" s="129">
        <v>4</v>
      </c>
      <c r="F27" s="129"/>
      <c r="G27" s="130">
        <v>7150</v>
      </c>
      <c r="H27" s="197">
        <v>0.11</v>
      </c>
    </row>
    <row r="28" spans="1:8" ht="24">
      <c r="A28" s="175" t="s">
        <v>341</v>
      </c>
      <c r="B28" s="198" t="s">
        <v>342</v>
      </c>
      <c r="C28" s="174" t="s">
        <v>54</v>
      </c>
      <c r="D28" s="166">
        <v>10</v>
      </c>
      <c r="E28" s="166">
        <v>0</v>
      </c>
      <c r="F28" s="166">
        <v>0</v>
      </c>
      <c r="G28" s="130">
        <v>4200</v>
      </c>
      <c r="H28" s="165">
        <v>0</v>
      </c>
    </row>
    <row r="29" spans="1:8" ht="24">
      <c r="A29" s="127" t="s">
        <v>343</v>
      </c>
      <c r="B29" s="136" t="s">
        <v>344</v>
      </c>
      <c r="C29" s="128" t="s">
        <v>54</v>
      </c>
      <c r="D29" s="129">
        <v>35</v>
      </c>
      <c r="E29" s="129">
        <v>0</v>
      </c>
      <c r="F29" s="129">
        <v>0</v>
      </c>
      <c r="G29" s="130">
        <v>25200</v>
      </c>
      <c r="H29" s="197">
        <v>0</v>
      </c>
    </row>
    <row r="30" spans="1:8" ht="13.5" customHeight="1">
      <c r="A30" s="125" t="s">
        <v>345</v>
      </c>
      <c r="B30" s="329" t="s">
        <v>57</v>
      </c>
      <c r="C30" s="330"/>
      <c r="D30" s="83">
        <v>81</v>
      </c>
      <c r="E30" s="132">
        <v>30</v>
      </c>
      <c r="F30" s="132"/>
      <c r="G30" s="195"/>
      <c r="H30" s="196">
        <v>0.37</v>
      </c>
    </row>
    <row r="31" spans="1:8" ht="24">
      <c r="A31" s="175" t="s">
        <v>346</v>
      </c>
      <c r="B31" s="198" t="s">
        <v>347</v>
      </c>
      <c r="C31" s="174" t="s">
        <v>8</v>
      </c>
      <c r="D31" s="166">
        <v>1</v>
      </c>
      <c r="E31" s="166">
        <v>0</v>
      </c>
      <c r="F31" s="166">
        <v>0</v>
      </c>
      <c r="G31" s="130">
        <v>350</v>
      </c>
      <c r="H31" s="166"/>
    </row>
    <row r="32" spans="1:8" ht="24">
      <c r="A32" s="127" t="s">
        <v>348</v>
      </c>
      <c r="B32" s="136" t="s">
        <v>349</v>
      </c>
      <c r="C32" s="128" t="s">
        <v>4</v>
      </c>
      <c r="D32" s="129">
        <v>30</v>
      </c>
      <c r="E32" s="129">
        <v>30</v>
      </c>
      <c r="F32" s="129"/>
      <c r="G32" s="130">
        <v>150</v>
      </c>
      <c r="H32" s="197">
        <v>1</v>
      </c>
    </row>
    <row r="33" spans="1:8">
      <c r="A33" s="175" t="s">
        <v>350</v>
      </c>
      <c r="B33" s="198" t="s">
        <v>351</v>
      </c>
      <c r="C33" s="174" t="s">
        <v>8</v>
      </c>
      <c r="D33" s="166"/>
      <c r="E33" s="166">
        <v>0</v>
      </c>
      <c r="F33" s="166">
        <v>0</v>
      </c>
      <c r="G33" s="130">
        <v>150</v>
      </c>
      <c r="H33" s="165">
        <v>0</v>
      </c>
    </row>
    <row r="34" spans="1:8" ht="24">
      <c r="A34" s="175" t="s">
        <v>352</v>
      </c>
      <c r="B34" s="198" t="s">
        <v>353</v>
      </c>
      <c r="C34" s="174" t="s">
        <v>8</v>
      </c>
      <c r="D34" s="166">
        <v>20</v>
      </c>
      <c r="E34" s="166">
        <v>0</v>
      </c>
      <c r="F34" s="166">
        <v>0</v>
      </c>
      <c r="G34" s="130">
        <v>190</v>
      </c>
      <c r="H34" s="165">
        <v>0</v>
      </c>
    </row>
    <row r="35" spans="1:8" ht="24">
      <c r="A35" s="127" t="s">
        <v>354</v>
      </c>
      <c r="B35" s="136" t="s">
        <v>355</v>
      </c>
      <c r="C35" s="128" t="s">
        <v>4</v>
      </c>
      <c r="D35" s="129">
        <v>30</v>
      </c>
      <c r="E35" s="129">
        <v>0</v>
      </c>
      <c r="F35" s="129">
        <v>0</v>
      </c>
      <c r="G35" s="130">
        <v>300</v>
      </c>
      <c r="H35" s="197">
        <v>0</v>
      </c>
    </row>
    <row r="36" spans="1:8" ht="11.25" customHeight="1">
      <c r="A36" s="125" t="s">
        <v>356</v>
      </c>
      <c r="B36" s="329" t="s">
        <v>58</v>
      </c>
      <c r="C36" s="330"/>
      <c r="D36" s="83">
        <v>16</v>
      </c>
      <c r="E36" s="132">
        <v>0</v>
      </c>
      <c r="F36" s="132"/>
      <c r="G36" s="195"/>
      <c r="H36" s="196">
        <v>0</v>
      </c>
    </row>
    <row r="37" spans="1:8">
      <c r="A37" s="175" t="s">
        <v>357</v>
      </c>
      <c r="B37" s="198" t="s">
        <v>358</v>
      </c>
      <c r="C37" s="174" t="s">
        <v>8</v>
      </c>
      <c r="D37" s="166">
        <v>8</v>
      </c>
      <c r="E37" s="166">
        <v>0</v>
      </c>
      <c r="F37" s="166">
        <v>0</v>
      </c>
      <c r="G37" s="130">
        <v>800</v>
      </c>
      <c r="H37" s="165">
        <v>0</v>
      </c>
    </row>
    <row r="38" spans="1:8">
      <c r="A38" s="127" t="s">
        <v>359</v>
      </c>
      <c r="B38" s="136" t="s">
        <v>360</v>
      </c>
      <c r="C38" s="128" t="s">
        <v>8</v>
      </c>
      <c r="D38" s="129">
        <v>1</v>
      </c>
      <c r="E38" s="129">
        <v>0</v>
      </c>
      <c r="F38" s="129">
        <v>0</v>
      </c>
      <c r="G38" s="130">
        <v>6550</v>
      </c>
      <c r="H38" s="197">
        <v>0</v>
      </c>
    </row>
    <row r="39" spans="1:8" ht="24">
      <c r="A39" s="175" t="s">
        <v>361</v>
      </c>
      <c r="B39" s="198" t="s">
        <v>362</v>
      </c>
      <c r="C39" s="174" t="s">
        <v>8</v>
      </c>
      <c r="D39" s="166">
        <v>1</v>
      </c>
      <c r="E39" s="166">
        <v>0</v>
      </c>
      <c r="F39" s="166">
        <v>0</v>
      </c>
      <c r="G39" s="130">
        <v>5850</v>
      </c>
      <c r="H39" s="165">
        <v>0</v>
      </c>
    </row>
    <row r="40" spans="1:8">
      <c r="A40" s="127" t="s">
        <v>363</v>
      </c>
      <c r="B40" s="136" t="s">
        <v>364</v>
      </c>
      <c r="C40" s="128" t="s">
        <v>8</v>
      </c>
      <c r="D40" s="129">
        <v>1</v>
      </c>
      <c r="E40" s="129">
        <v>0</v>
      </c>
      <c r="F40" s="129">
        <v>0</v>
      </c>
      <c r="G40" s="130">
        <v>150</v>
      </c>
      <c r="H40" s="197">
        <v>0</v>
      </c>
    </row>
    <row r="41" spans="1:8" ht="24">
      <c r="A41" s="175" t="s">
        <v>365</v>
      </c>
      <c r="B41" s="198" t="s">
        <v>366</v>
      </c>
      <c r="C41" s="174" t="s">
        <v>8</v>
      </c>
      <c r="D41" s="166">
        <v>5</v>
      </c>
      <c r="E41" s="166">
        <v>0</v>
      </c>
      <c r="F41" s="166">
        <v>0</v>
      </c>
      <c r="G41" s="130">
        <v>400</v>
      </c>
      <c r="H41" s="165">
        <v>0</v>
      </c>
    </row>
    <row r="42" spans="1:8" ht="25.5" customHeight="1">
      <c r="A42" s="137" t="s">
        <v>879</v>
      </c>
      <c r="B42" s="329" t="s">
        <v>821</v>
      </c>
      <c r="C42" s="330"/>
      <c r="D42" s="83">
        <v>12</v>
      </c>
      <c r="E42" s="132">
        <v>0</v>
      </c>
      <c r="F42" s="132"/>
      <c r="G42" s="195"/>
      <c r="H42" s="196">
        <v>0</v>
      </c>
    </row>
    <row r="43" spans="1:8">
      <c r="A43" s="127" t="s">
        <v>367</v>
      </c>
      <c r="B43" s="136" t="s">
        <v>368</v>
      </c>
      <c r="C43" s="128" t="s">
        <v>8</v>
      </c>
      <c r="D43" s="129">
        <v>7</v>
      </c>
      <c r="E43" s="129">
        <v>0</v>
      </c>
      <c r="F43" s="129">
        <v>0</v>
      </c>
      <c r="G43" s="128">
        <v>50</v>
      </c>
      <c r="H43" s="197">
        <v>0</v>
      </c>
    </row>
    <row r="44" spans="1:8" ht="24">
      <c r="A44" s="127" t="s">
        <v>369</v>
      </c>
      <c r="B44" s="136" t="s">
        <v>370</v>
      </c>
      <c r="C44" s="128" t="s">
        <v>8</v>
      </c>
      <c r="D44" s="129">
        <v>5</v>
      </c>
      <c r="E44" s="129">
        <v>0</v>
      </c>
      <c r="F44" s="129">
        <v>0</v>
      </c>
      <c r="G44" s="128">
        <v>50</v>
      </c>
      <c r="H44" s="197">
        <v>0</v>
      </c>
    </row>
    <row r="45" spans="1:8">
      <c r="A45" s="125" t="s">
        <v>371</v>
      </c>
      <c r="B45" s="331" t="s">
        <v>372</v>
      </c>
      <c r="C45" s="332"/>
      <c r="D45" s="179">
        <v>34</v>
      </c>
      <c r="E45" s="179">
        <v>2</v>
      </c>
      <c r="F45" s="132"/>
      <c r="G45" s="195"/>
      <c r="H45" s="199">
        <v>5.8999999999999997E-2</v>
      </c>
    </row>
    <row r="46" spans="1:8" ht="24">
      <c r="A46" s="175" t="s">
        <v>373</v>
      </c>
      <c r="B46" s="198" t="s">
        <v>374</v>
      </c>
      <c r="C46" s="174" t="s">
        <v>8</v>
      </c>
      <c r="D46" s="166">
        <v>2</v>
      </c>
      <c r="E46" s="166">
        <v>0</v>
      </c>
      <c r="F46" s="166">
        <v>0</v>
      </c>
      <c r="G46" s="180">
        <v>370</v>
      </c>
      <c r="H46" s="165">
        <v>0</v>
      </c>
    </row>
    <row r="47" spans="1:8" ht="15.75" customHeight="1">
      <c r="A47" s="127" t="s">
        <v>375</v>
      </c>
      <c r="B47" s="136" t="s">
        <v>376</v>
      </c>
      <c r="C47" s="128" t="s">
        <v>8</v>
      </c>
      <c r="D47" s="129">
        <v>14</v>
      </c>
      <c r="E47" s="129">
        <v>0</v>
      </c>
      <c r="F47" s="129">
        <v>0</v>
      </c>
      <c r="G47" s="180">
        <v>400</v>
      </c>
      <c r="H47" s="197">
        <v>0</v>
      </c>
    </row>
    <row r="48" spans="1:8" ht="41.25" customHeight="1">
      <c r="A48" s="175" t="s">
        <v>377</v>
      </c>
      <c r="B48" s="198" t="s">
        <v>378</v>
      </c>
      <c r="C48" s="174" t="s">
        <v>8</v>
      </c>
      <c r="D48" s="166">
        <v>3</v>
      </c>
      <c r="E48" s="166">
        <v>0</v>
      </c>
      <c r="F48" s="166">
        <v>0</v>
      </c>
      <c r="G48" s="180">
        <v>850</v>
      </c>
      <c r="H48" s="165">
        <v>0</v>
      </c>
    </row>
    <row r="49" spans="1:8" ht="24">
      <c r="A49" s="127" t="s">
        <v>379</v>
      </c>
      <c r="B49" s="136" t="s">
        <v>380</v>
      </c>
      <c r="C49" s="128" t="s">
        <v>8</v>
      </c>
      <c r="D49" s="129">
        <v>2</v>
      </c>
      <c r="E49" s="129">
        <v>0</v>
      </c>
      <c r="F49" s="129">
        <v>0</v>
      </c>
      <c r="G49" s="180">
        <v>550</v>
      </c>
      <c r="H49" s="197">
        <v>0</v>
      </c>
    </row>
    <row r="50" spans="1:8" ht="24">
      <c r="A50" s="175" t="s">
        <v>381</v>
      </c>
      <c r="B50" s="198" t="s">
        <v>382</v>
      </c>
      <c r="C50" s="174" t="s">
        <v>8</v>
      </c>
      <c r="D50" s="166">
        <v>3</v>
      </c>
      <c r="E50" s="166">
        <v>0</v>
      </c>
      <c r="F50" s="166">
        <v>0</v>
      </c>
      <c r="G50" s="180">
        <v>300</v>
      </c>
      <c r="H50" s="165">
        <v>0</v>
      </c>
    </row>
    <row r="51" spans="1:8" ht="24">
      <c r="A51" s="175" t="s">
        <v>383</v>
      </c>
      <c r="B51" s="198" t="s">
        <v>384</v>
      </c>
      <c r="C51" s="174" t="s">
        <v>8</v>
      </c>
      <c r="D51" s="166">
        <v>4</v>
      </c>
      <c r="E51" s="166">
        <v>0</v>
      </c>
      <c r="F51" s="166">
        <v>0</v>
      </c>
      <c r="G51" s="180">
        <v>500</v>
      </c>
      <c r="H51" s="165">
        <v>0</v>
      </c>
    </row>
    <row r="52" spans="1:8" ht="24">
      <c r="A52" s="175" t="s">
        <v>385</v>
      </c>
      <c r="B52" s="198" t="s">
        <v>386</v>
      </c>
      <c r="C52" s="174" t="s">
        <v>8</v>
      </c>
      <c r="D52" s="166">
        <v>6</v>
      </c>
      <c r="E52" s="166">
        <v>2</v>
      </c>
      <c r="F52" s="166"/>
      <c r="G52" s="180">
        <v>300</v>
      </c>
      <c r="H52" s="165">
        <v>0.33</v>
      </c>
    </row>
    <row r="53" spans="1:8" ht="26.25" customHeight="1">
      <c r="A53" s="125" t="s">
        <v>387</v>
      </c>
      <c r="B53" s="329" t="s">
        <v>388</v>
      </c>
      <c r="C53" s="330"/>
      <c r="D53" s="83">
        <v>2</v>
      </c>
      <c r="E53" s="132">
        <v>0</v>
      </c>
      <c r="F53" s="132"/>
      <c r="G53" s="181"/>
      <c r="H53" s="196">
        <v>0</v>
      </c>
    </row>
    <row r="54" spans="1:8" ht="24">
      <c r="A54" s="127" t="s">
        <v>389</v>
      </c>
      <c r="B54" s="98" t="s">
        <v>390</v>
      </c>
      <c r="C54" s="128" t="s">
        <v>8</v>
      </c>
      <c r="D54" s="129">
        <v>2</v>
      </c>
      <c r="E54" s="129">
        <v>0</v>
      </c>
      <c r="F54" s="129">
        <v>0</v>
      </c>
      <c r="G54" s="180">
        <v>300</v>
      </c>
      <c r="H54" s="197">
        <v>0</v>
      </c>
    </row>
    <row r="55" spans="1:8" ht="12.75" customHeight="1">
      <c r="A55" s="125" t="s">
        <v>391</v>
      </c>
      <c r="B55" s="329" t="s">
        <v>60</v>
      </c>
      <c r="C55" s="330"/>
      <c r="D55" s="83">
        <v>8</v>
      </c>
      <c r="E55" s="132">
        <v>1</v>
      </c>
      <c r="F55" s="132"/>
      <c r="G55" s="181"/>
      <c r="H55" s="199">
        <v>0.125</v>
      </c>
    </row>
    <row r="56" spans="1:8">
      <c r="A56" s="175" t="s">
        <v>392</v>
      </c>
      <c r="B56" s="198" t="s">
        <v>393</v>
      </c>
      <c r="C56" s="174" t="s">
        <v>8</v>
      </c>
      <c r="D56" s="166">
        <v>1</v>
      </c>
      <c r="E56" s="166">
        <v>1</v>
      </c>
      <c r="F56" s="166"/>
      <c r="G56" s="180">
        <v>400</v>
      </c>
      <c r="H56" s="165">
        <v>1</v>
      </c>
    </row>
    <row r="57" spans="1:8">
      <c r="A57" s="175" t="s">
        <v>394</v>
      </c>
      <c r="B57" s="198" t="s">
        <v>395</v>
      </c>
      <c r="C57" s="174" t="s">
        <v>8</v>
      </c>
      <c r="D57" s="166">
        <v>1</v>
      </c>
      <c r="E57" s="166">
        <v>0</v>
      </c>
      <c r="F57" s="166">
        <v>0</v>
      </c>
      <c r="G57" s="180">
        <v>340</v>
      </c>
      <c r="H57" s="165">
        <v>0</v>
      </c>
    </row>
    <row r="58" spans="1:8">
      <c r="A58" s="175" t="s">
        <v>396</v>
      </c>
      <c r="B58" s="198" t="s">
        <v>397</v>
      </c>
      <c r="C58" s="174" t="s">
        <v>8</v>
      </c>
      <c r="D58" s="166">
        <v>1</v>
      </c>
      <c r="E58" s="166">
        <v>0</v>
      </c>
      <c r="F58" s="166">
        <v>0</v>
      </c>
      <c r="G58" s="180">
        <v>350</v>
      </c>
      <c r="H58" s="165">
        <v>0</v>
      </c>
    </row>
    <row r="59" spans="1:8">
      <c r="A59" s="175" t="s">
        <v>398</v>
      </c>
      <c r="B59" s="198" t="s">
        <v>399</v>
      </c>
      <c r="C59" s="174" t="s">
        <v>8</v>
      </c>
      <c r="D59" s="166">
        <v>1</v>
      </c>
      <c r="E59" s="166">
        <v>0</v>
      </c>
      <c r="F59" s="166">
        <v>0</v>
      </c>
      <c r="G59" s="180">
        <v>320</v>
      </c>
      <c r="H59" s="165">
        <v>0</v>
      </c>
    </row>
    <row r="60" spans="1:8">
      <c r="A60" s="127" t="s">
        <v>400</v>
      </c>
      <c r="B60" s="136" t="s">
        <v>401</v>
      </c>
      <c r="C60" s="128" t="s">
        <v>8</v>
      </c>
      <c r="D60" s="129">
        <v>4</v>
      </c>
      <c r="E60" s="129">
        <v>0</v>
      </c>
      <c r="F60" s="129">
        <v>0</v>
      </c>
      <c r="G60" s="180">
        <v>1050</v>
      </c>
      <c r="H60" s="197">
        <v>0</v>
      </c>
    </row>
    <row r="61" spans="1:8">
      <c r="A61" s="125" t="s">
        <v>402</v>
      </c>
      <c r="B61" s="331" t="s">
        <v>61</v>
      </c>
      <c r="C61" s="332"/>
      <c r="D61" s="179">
        <v>8</v>
      </c>
      <c r="E61" s="132">
        <v>3</v>
      </c>
      <c r="F61" s="132"/>
      <c r="G61" s="181"/>
      <c r="H61" s="199">
        <v>0.375</v>
      </c>
    </row>
    <row r="62" spans="1:8">
      <c r="A62" s="175" t="s">
        <v>403</v>
      </c>
      <c r="B62" s="194" t="s">
        <v>404</v>
      </c>
      <c r="C62" s="174" t="s">
        <v>8</v>
      </c>
      <c r="D62" s="166">
        <v>1</v>
      </c>
      <c r="E62" s="166">
        <v>1</v>
      </c>
      <c r="F62" s="166"/>
      <c r="G62" s="180">
        <v>250</v>
      </c>
      <c r="H62" s="165">
        <v>1</v>
      </c>
    </row>
    <row r="63" spans="1:8">
      <c r="A63" s="175" t="s">
        <v>405</v>
      </c>
      <c r="B63" s="194" t="s">
        <v>406</v>
      </c>
      <c r="C63" s="174" t="s">
        <v>8</v>
      </c>
      <c r="D63" s="166">
        <v>1</v>
      </c>
      <c r="E63" s="166">
        <v>0</v>
      </c>
      <c r="F63" s="166">
        <v>0</v>
      </c>
      <c r="G63" s="180">
        <v>200</v>
      </c>
      <c r="H63" s="165">
        <v>0</v>
      </c>
    </row>
    <row r="64" spans="1:8">
      <c r="A64" s="175" t="s">
        <v>407</v>
      </c>
      <c r="B64" s="194" t="s">
        <v>408</v>
      </c>
      <c r="C64" s="174" t="s">
        <v>8</v>
      </c>
      <c r="D64" s="166">
        <v>1</v>
      </c>
      <c r="E64" s="166">
        <v>1</v>
      </c>
      <c r="F64" s="166"/>
      <c r="G64" s="180">
        <v>200</v>
      </c>
      <c r="H64" s="165">
        <v>1</v>
      </c>
    </row>
    <row r="65" spans="1:8">
      <c r="A65" s="127" t="s">
        <v>409</v>
      </c>
      <c r="B65" s="98" t="s">
        <v>410</v>
      </c>
      <c r="C65" s="128" t="s">
        <v>8</v>
      </c>
      <c r="D65" s="129">
        <v>5</v>
      </c>
      <c r="E65" s="129">
        <v>1</v>
      </c>
      <c r="F65" s="129"/>
      <c r="G65" s="180">
        <v>500</v>
      </c>
      <c r="H65" s="197">
        <v>0.2</v>
      </c>
    </row>
    <row r="66" spans="1:8" ht="13.5" customHeight="1">
      <c r="A66" s="125" t="s">
        <v>411</v>
      </c>
      <c r="B66" s="329" t="s">
        <v>412</v>
      </c>
      <c r="C66" s="330"/>
      <c r="D66" s="83">
        <v>7</v>
      </c>
      <c r="E66" s="132">
        <v>3</v>
      </c>
      <c r="F66" s="132"/>
      <c r="G66" s="181"/>
      <c r="H66" s="199">
        <v>0.42859999999999998</v>
      </c>
    </row>
    <row r="67" spans="1:8" ht="24">
      <c r="A67" s="175" t="s">
        <v>413</v>
      </c>
      <c r="B67" s="198" t="s">
        <v>414</v>
      </c>
      <c r="C67" s="174" t="s">
        <v>8</v>
      </c>
      <c r="D67" s="166">
        <v>1</v>
      </c>
      <c r="E67" s="166">
        <v>0</v>
      </c>
      <c r="F67" s="166">
        <v>0</v>
      </c>
      <c r="G67" s="180">
        <v>450</v>
      </c>
      <c r="H67" s="165">
        <v>0</v>
      </c>
    </row>
    <row r="68" spans="1:8" ht="24">
      <c r="A68" s="175" t="s">
        <v>415</v>
      </c>
      <c r="B68" s="198" t="s">
        <v>416</v>
      </c>
      <c r="C68" s="174" t="s">
        <v>8</v>
      </c>
      <c r="D68" s="166">
        <v>1</v>
      </c>
      <c r="E68" s="166">
        <v>1</v>
      </c>
      <c r="F68" s="166"/>
      <c r="G68" s="180">
        <v>500</v>
      </c>
      <c r="H68" s="165">
        <v>1</v>
      </c>
    </row>
    <row r="69" spans="1:8">
      <c r="A69" s="175" t="s">
        <v>417</v>
      </c>
      <c r="B69" s="198" t="s">
        <v>418</v>
      </c>
      <c r="C69" s="174" t="s">
        <v>8</v>
      </c>
      <c r="D69" s="166">
        <v>2</v>
      </c>
      <c r="E69" s="166">
        <v>2</v>
      </c>
      <c r="F69" s="166"/>
      <c r="G69" s="180">
        <v>250</v>
      </c>
      <c r="H69" s="165">
        <v>1</v>
      </c>
    </row>
    <row r="70" spans="1:8">
      <c r="A70" s="127" t="s">
        <v>419</v>
      </c>
      <c r="B70" s="98" t="s">
        <v>420</v>
      </c>
      <c r="C70" s="128" t="s">
        <v>8</v>
      </c>
      <c r="D70" s="129">
        <v>3</v>
      </c>
      <c r="E70" s="129">
        <v>0</v>
      </c>
      <c r="F70" s="129">
        <v>0</v>
      </c>
      <c r="G70" s="180">
        <v>700</v>
      </c>
      <c r="H70" s="197">
        <v>0</v>
      </c>
    </row>
    <row r="71" spans="1:8">
      <c r="A71" s="144"/>
      <c r="B71" s="339" t="s">
        <v>240</v>
      </c>
      <c r="C71" s="384"/>
      <c r="D71" s="340"/>
      <c r="E71" s="156"/>
      <c r="F71" s="156"/>
      <c r="G71" s="183">
        <v>76160</v>
      </c>
      <c r="H71" s="156"/>
    </row>
    <row r="72" spans="1:8">
      <c r="A72" s="184" t="s">
        <v>421</v>
      </c>
      <c r="B72" s="381" t="s">
        <v>62</v>
      </c>
      <c r="C72" s="382"/>
      <c r="D72" s="383"/>
      <c r="E72" s="156"/>
      <c r="F72" s="162">
        <v>107</v>
      </c>
      <c r="G72" s="185">
        <v>1350</v>
      </c>
      <c r="H72" s="162">
        <v>7.91</v>
      </c>
    </row>
    <row r="73" spans="1:8" ht="22.5" customHeight="1">
      <c r="A73" s="125" t="s">
        <v>422</v>
      </c>
      <c r="B73" s="329" t="s">
        <v>63</v>
      </c>
      <c r="C73" s="385"/>
      <c r="D73" s="186">
        <v>25</v>
      </c>
      <c r="E73" s="132">
        <v>2</v>
      </c>
      <c r="F73" s="132"/>
      <c r="G73" s="181"/>
      <c r="H73" s="196">
        <v>0.08</v>
      </c>
    </row>
    <row r="74" spans="1:8" ht="24">
      <c r="A74" s="175" t="s">
        <v>423</v>
      </c>
      <c r="B74" s="198" t="s">
        <v>424</v>
      </c>
      <c r="C74" s="174" t="s">
        <v>8</v>
      </c>
      <c r="D74" s="166">
        <v>21</v>
      </c>
      <c r="E74" s="166">
        <v>0</v>
      </c>
      <c r="F74" s="166">
        <v>0</v>
      </c>
      <c r="G74" s="180">
        <v>400</v>
      </c>
      <c r="H74" s="165">
        <v>0</v>
      </c>
    </row>
    <row r="75" spans="1:8">
      <c r="A75" s="127" t="s">
        <v>425</v>
      </c>
      <c r="B75" s="136" t="s">
        <v>426</v>
      </c>
      <c r="C75" s="128" t="s">
        <v>8</v>
      </c>
      <c r="D75" s="129">
        <v>1</v>
      </c>
      <c r="E75" s="129">
        <v>1</v>
      </c>
      <c r="F75" s="129"/>
      <c r="G75" s="180">
        <v>400</v>
      </c>
      <c r="H75" s="197">
        <v>1</v>
      </c>
    </row>
    <row r="76" spans="1:8" ht="24">
      <c r="A76" s="175" t="s">
        <v>427</v>
      </c>
      <c r="B76" s="198" t="s">
        <v>428</v>
      </c>
      <c r="C76" s="174" t="s">
        <v>8</v>
      </c>
      <c r="D76" s="166">
        <v>1</v>
      </c>
      <c r="E76" s="166">
        <v>1</v>
      </c>
      <c r="F76" s="166"/>
      <c r="G76" s="180">
        <v>450</v>
      </c>
      <c r="H76" s="165">
        <v>1</v>
      </c>
    </row>
    <row r="77" spans="1:8" ht="24">
      <c r="A77" s="127" t="s">
        <v>429</v>
      </c>
      <c r="B77" s="136" t="s">
        <v>430</v>
      </c>
      <c r="C77" s="128" t="s">
        <v>8</v>
      </c>
      <c r="D77" s="129">
        <v>1</v>
      </c>
      <c r="E77" s="129">
        <v>0</v>
      </c>
      <c r="F77" s="129"/>
      <c r="G77" s="180">
        <v>100</v>
      </c>
      <c r="H77" s="197">
        <v>0</v>
      </c>
    </row>
    <row r="78" spans="1:8">
      <c r="A78" s="144"/>
      <c r="B78" s="339" t="s">
        <v>240</v>
      </c>
      <c r="C78" s="384"/>
      <c r="D78" s="340"/>
      <c r="E78" s="156"/>
      <c r="F78" s="156"/>
      <c r="G78" s="183">
        <v>1350</v>
      </c>
      <c r="H78" s="156"/>
    </row>
    <row r="79" spans="1:8">
      <c r="A79" s="184" t="s">
        <v>431</v>
      </c>
      <c r="B79" s="381" t="s">
        <v>432</v>
      </c>
      <c r="C79" s="382"/>
      <c r="D79" s="383"/>
      <c r="E79" s="156"/>
      <c r="F79" s="162">
        <v>991</v>
      </c>
      <c r="G79" s="185">
        <v>5495</v>
      </c>
      <c r="H79" s="162">
        <v>18.03</v>
      </c>
    </row>
    <row r="80" spans="1:8">
      <c r="A80" s="125" t="s">
        <v>433</v>
      </c>
      <c r="B80" s="329" t="s">
        <v>64</v>
      </c>
      <c r="C80" s="330"/>
      <c r="D80" s="83">
        <v>30</v>
      </c>
      <c r="E80" s="132">
        <v>6</v>
      </c>
      <c r="F80" s="132"/>
      <c r="G80" s="181"/>
      <c r="H80" s="196">
        <v>0.2</v>
      </c>
    </row>
    <row r="81" spans="1:8">
      <c r="A81" s="175" t="s">
        <v>434</v>
      </c>
      <c r="B81" s="198" t="s">
        <v>435</v>
      </c>
      <c r="C81" s="174" t="s">
        <v>8</v>
      </c>
      <c r="D81" s="166">
        <v>1</v>
      </c>
      <c r="E81" s="166">
        <v>1</v>
      </c>
      <c r="F81" s="166"/>
      <c r="G81" s="180">
        <v>155</v>
      </c>
      <c r="H81" s="165">
        <v>1</v>
      </c>
    </row>
    <row r="82" spans="1:8" ht="36">
      <c r="A82" s="175" t="s">
        <v>436</v>
      </c>
      <c r="B82" s="198" t="s">
        <v>437</v>
      </c>
      <c r="C82" s="174" t="s">
        <v>8</v>
      </c>
      <c r="D82" s="166">
        <v>1</v>
      </c>
      <c r="E82" s="166">
        <v>0</v>
      </c>
      <c r="F82" s="166"/>
      <c r="G82" s="180">
        <v>120</v>
      </c>
      <c r="H82" s="165">
        <v>0</v>
      </c>
    </row>
    <row r="83" spans="1:8" ht="36">
      <c r="A83" s="175" t="s">
        <v>438</v>
      </c>
      <c r="B83" s="198" t="s">
        <v>439</v>
      </c>
      <c r="C83" s="174" t="s">
        <v>8</v>
      </c>
      <c r="D83" s="166">
        <v>1</v>
      </c>
      <c r="E83" s="166">
        <v>0</v>
      </c>
      <c r="F83" s="166"/>
      <c r="G83" s="180">
        <v>200</v>
      </c>
      <c r="H83" s="165">
        <v>0</v>
      </c>
    </row>
    <row r="84" spans="1:8" ht="24">
      <c r="A84" s="175" t="s">
        <v>440</v>
      </c>
      <c r="B84" s="198" t="s">
        <v>441</v>
      </c>
      <c r="C84" s="174" t="s">
        <v>8</v>
      </c>
      <c r="D84" s="166">
        <v>2</v>
      </c>
      <c r="E84" s="166">
        <v>2</v>
      </c>
      <c r="F84" s="166"/>
      <c r="G84" s="180">
        <v>450</v>
      </c>
      <c r="H84" s="165">
        <v>1</v>
      </c>
    </row>
    <row r="85" spans="1:8">
      <c r="A85" s="127" t="s">
        <v>442</v>
      </c>
      <c r="B85" s="136" t="s">
        <v>443</v>
      </c>
      <c r="C85" s="128" t="s">
        <v>8</v>
      </c>
      <c r="D85" s="129">
        <v>21</v>
      </c>
      <c r="E85" s="129">
        <v>2</v>
      </c>
      <c r="F85" s="129"/>
      <c r="G85" s="180">
        <v>50</v>
      </c>
      <c r="H85" s="129">
        <v>9.52</v>
      </c>
    </row>
    <row r="86" spans="1:8" ht="24">
      <c r="A86" s="175" t="s">
        <v>444</v>
      </c>
      <c r="B86" s="198" t="s">
        <v>445</v>
      </c>
      <c r="C86" s="174" t="s">
        <v>8</v>
      </c>
      <c r="D86" s="166">
        <v>1</v>
      </c>
      <c r="E86" s="166">
        <v>0</v>
      </c>
      <c r="F86" s="166"/>
      <c r="G86" s="180">
        <v>300</v>
      </c>
      <c r="H86" s="165">
        <v>0</v>
      </c>
    </row>
    <row r="87" spans="1:8" ht="24">
      <c r="A87" s="175" t="s">
        <v>446</v>
      </c>
      <c r="B87" s="198" t="s">
        <v>447</v>
      </c>
      <c r="C87" s="174" t="s">
        <v>8</v>
      </c>
      <c r="D87" s="166">
        <v>1</v>
      </c>
      <c r="E87" s="166">
        <v>0</v>
      </c>
      <c r="F87" s="166"/>
      <c r="G87" s="180">
        <v>50</v>
      </c>
      <c r="H87" s="165">
        <v>0</v>
      </c>
    </row>
    <row r="88" spans="1:8" ht="24">
      <c r="A88" s="175" t="s">
        <v>448</v>
      </c>
      <c r="B88" s="198" t="s">
        <v>449</v>
      </c>
      <c r="C88" s="174" t="s">
        <v>8</v>
      </c>
      <c r="D88" s="166">
        <v>1</v>
      </c>
      <c r="E88" s="166">
        <v>0</v>
      </c>
      <c r="F88" s="166">
        <v>0</v>
      </c>
      <c r="G88" s="180">
        <v>1150</v>
      </c>
      <c r="H88" s="165">
        <v>0</v>
      </c>
    </row>
    <row r="89" spans="1:8">
      <c r="A89" s="175" t="s">
        <v>450</v>
      </c>
      <c r="B89" s="198" t="s">
        <v>451</v>
      </c>
      <c r="C89" s="174" t="s">
        <v>8</v>
      </c>
      <c r="D89" s="166">
        <v>1</v>
      </c>
      <c r="E89" s="166">
        <v>1</v>
      </c>
      <c r="F89" s="200">
        <v>3200</v>
      </c>
      <c r="G89" s="180">
        <v>5</v>
      </c>
      <c r="H89" s="165">
        <v>1</v>
      </c>
    </row>
    <row r="90" spans="1:8" ht="28.5" customHeight="1">
      <c r="A90" s="125" t="s">
        <v>452</v>
      </c>
      <c r="B90" s="329" t="s">
        <v>65</v>
      </c>
      <c r="C90" s="330"/>
      <c r="D90" s="83">
        <v>22</v>
      </c>
      <c r="E90" s="132">
        <v>1</v>
      </c>
      <c r="F90" s="132"/>
      <c r="G90" s="181"/>
      <c r="H90" s="199">
        <v>4.5400000000000003E-2</v>
      </c>
    </row>
    <row r="91" spans="1:8" ht="36">
      <c r="A91" s="127" t="s">
        <v>453</v>
      </c>
      <c r="B91" s="136" t="s">
        <v>454</v>
      </c>
      <c r="C91" s="128" t="s">
        <v>8</v>
      </c>
      <c r="D91" s="129">
        <v>4</v>
      </c>
      <c r="E91" s="129">
        <v>0</v>
      </c>
      <c r="F91" s="129">
        <v>0</v>
      </c>
      <c r="G91" s="180">
        <v>150</v>
      </c>
      <c r="H91" s="197">
        <v>0</v>
      </c>
    </row>
    <row r="92" spans="1:8">
      <c r="A92" s="175" t="s">
        <v>455</v>
      </c>
      <c r="B92" s="198" t="s">
        <v>456</v>
      </c>
      <c r="C92" s="174" t="s">
        <v>8</v>
      </c>
      <c r="D92" s="166">
        <v>1</v>
      </c>
      <c r="E92" s="166">
        <v>0</v>
      </c>
      <c r="F92" s="166">
        <v>0</v>
      </c>
      <c r="G92" s="180">
        <v>200</v>
      </c>
      <c r="H92" s="165">
        <v>0</v>
      </c>
    </row>
    <row r="93" spans="1:8">
      <c r="A93" s="175" t="s">
        <v>457</v>
      </c>
      <c r="B93" s="201" t="s">
        <v>890</v>
      </c>
      <c r="C93" s="174" t="s">
        <v>8</v>
      </c>
      <c r="D93" s="166">
        <v>1</v>
      </c>
      <c r="E93" s="166">
        <v>0</v>
      </c>
      <c r="F93" s="166">
        <v>0</v>
      </c>
      <c r="G93" s="180">
        <v>220</v>
      </c>
      <c r="H93" s="165">
        <v>0</v>
      </c>
    </row>
    <row r="94" spans="1:8" ht="24">
      <c r="A94" s="175" t="s">
        <v>458</v>
      </c>
      <c r="B94" s="202" t="s">
        <v>891</v>
      </c>
      <c r="C94" s="174" t="s">
        <v>8</v>
      </c>
      <c r="D94" s="166">
        <v>1</v>
      </c>
      <c r="E94" s="166">
        <v>0</v>
      </c>
      <c r="F94" s="166"/>
      <c r="G94" s="180">
        <v>260</v>
      </c>
      <c r="H94" s="165">
        <v>0</v>
      </c>
    </row>
    <row r="95" spans="1:8">
      <c r="A95" s="127" t="s">
        <v>459</v>
      </c>
      <c r="B95" s="136" t="s">
        <v>460</v>
      </c>
      <c r="C95" s="128" t="s">
        <v>4</v>
      </c>
      <c r="D95" s="129">
        <v>14</v>
      </c>
      <c r="E95" s="129">
        <v>0</v>
      </c>
      <c r="F95" s="129"/>
      <c r="G95" s="180">
        <v>5</v>
      </c>
      <c r="H95" s="197">
        <v>0</v>
      </c>
    </row>
    <row r="96" spans="1:8">
      <c r="A96" s="127" t="s">
        <v>461</v>
      </c>
      <c r="B96" s="136" t="s">
        <v>462</v>
      </c>
      <c r="C96" s="128" t="s">
        <v>8</v>
      </c>
      <c r="D96" s="129">
        <v>1</v>
      </c>
      <c r="E96" s="129">
        <v>1</v>
      </c>
      <c r="F96" s="129"/>
      <c r="G96" s="180">
        <v>5</v>
      </c>
      <c r="H96" s="197">
        <v>1</v>
      </c>
    </row>
    <row r="97" spans="1:8" ht="15" customHeight="1">
      <c r="A97" s="125" t="s">
        <v>463</v>
      </c>
      <c r="B97" s="329" t="s">
        <v>66</v>
      </c>
      <c r="C97" s="330"/>
      <c r="D97" s="83">
        <v>8</v>
      </c>
      <c r="E97" s="132">
        <v>2</v>
      </c>
      <c r="F97" s="132"/>
      <c r="G97" s="181"/>
      <c r="H97" s="196">
        <v>0.25</v>
      </c>
    </row>
    <row r="98" spans="1:8">
      <c r="A98" s="127" t="s">
        <v>464</v>
      </c>
      <c r="B98" s="98" t="s">
        <v>465</v>
      </c>
      <c r="C98" s="128" t="s">
        <v>8</v>
      </c>
      <c r="D98" s="129">
        <v>2</v>
      </c>
      <c r="E98" s="129">
        <v>1</v>
      </c>
      <c r="F98" s="129"/>
      <c r="G98" s="180">
        <v>750</v>
      </c>
      <c r="H98" s="197">
        <v>0.5</v>
      </c>
    </row>
    <row r="99" spans="1:8" ht="39" customHeight="1">
      <c r="A99" s="175" t="s">
        <v>466</v>
      </c>
      <c r="B99" s="203" t="s">
        <v>467</v>
      </c>
      <c r="C99" s="174" t="s">
        <v>8</v>
      </c>
      <c r="D99" s="166">
        <v>3</v>
      </c>
      <c r="E99" s="166">
        <v>0</v>
      </c>
      <c r="F99" s="166"/>
      <c r="G99" s="180">
        <v>650</v>
      </c>
      <c r="H99" s="165">
        <v>0</v>
      </c>
    </row>
    <row r="100" spans="1:8" ht="24">
      <c r="A100" s="175" t="s">
        <v>468</v>
      </c>
      <c r="B100" s="194" t="s">
        <v>469</v>
      </c>
      <c r="C100" s="174" t="s">
        <v>8</v>
      </c>
      <c r="D100" s="166">
        <v>2</v>
      </c>
      <c r="E100" s="166">
        <v>1</v>
      </c>
      <c r="F100" s="166"/>
      <c r="G100" s="180">
        <v>500</v>
      </c>
      <c r="H100" s="165">
        <v>0.5</v>
      </c>
    </row>
    <row r="101" spans="1:8" ht="15" customHeight="1">
      <c r="A101" s="175" t="s">
        <v>470</v>
      </c>
      <c r="B101" s="194" t="s">
        <v>471</v>
      </c>
      <c r="C101" s="174" t="s">
        <v>8</v>
      </c>
      <c r="D101" s="166">
        <v>1</v>
      </c>
      <c r="E101" s="166">
        <v>0</v>
      </c>
      <c r="F101" s="166">
        <v>0</v>
      </c>
      <c r="G101" s="180">
        <v>275</v>
      </c>
      <c r="H101" s="165">
        <v>0</v>
      </c>
    </row>
    <row r="102" spans="1:8">
      <c r="A102" s="144"/>
      <c r="B102" s="339" t="s">
        <v>240</v>
      </c>
      <c r="C102" s="384"/>
      <c r="D102" s="340"/>
      <c r="E102" s="156"/>
      <c r="F102" s="156"/>
      <c r="G102" s="183">
        <v>5495</v>
      </c>
      <c r="H102" s="156"/>
    </row>
    <row r="103" spans="1:8">
      <c r="A103" s="187"/>
      <c r="B103" s="378" t="s">
        <v>472</v>
      </c>
      <c r="C103" s="379"/>
      <c r="D103" s="380"/>
      <c r="E103" s="204"/>
      <c r="F103" s="204"/>
      <c r="G103" s="114">
        <v>83005</v>
      </c>
      <c r="H103" s="204"/>
    </row>
  </sheetData>
  <mergeCells count="23">
    <mergeCell ref="B3:D3"/>
    <mergeCell ref="B4:D4"/>
    <mergeCell ref="B61:C61"/>
    <mergeCell ref="B53:C53"/>
    <mergeCell ref="B45:C45"/>
    <mergeCell ref="B42:C42"/>
    <mergeCell ref="B36:C36"/>
    <mergeCell ref="B30:C30"/>
    <mergeCell ref="B26:C26"/>
    <mergeCell ref="B23:C23"/>
    <mergeCell ref="B55:C55"/>
    <mergeCell ref="B5:C5"/>
    <mergeCell ref="B66:C66"/>
    <mergeCell ref="B103:D103"/>
    <mergeCell ref="B72:D72"/>
    <mergeCell ref="B78:D78"/>
    <mergeCell ref="B79:D79"/>
    <mergeCell ref="B97:C97"/>
    <mergeCell ref="B90:C90"/>
    <mergeCell ref="B80:C80"/>
    <mergeCell ref="B73:C73"/>
    <mergeCell ref="B102:D102"/>
    <mergeCell ref="B71:D71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151"/>
  <sheetViews>
    <sheetView workbookViewId="0">
      <pane xSplit="10" ySplit="4" topLeftCell="K5" activePane="bottomRight" state="frozen"/>
      <selection pane="topRight" activeCell="K1" sqref="K1"/>
      <selection pane="bottomLeft" activeCell="A5" sqref="A5"/>
      <selection pane="bottomRight" activeCell="G7" sqref="G7"/>
    </sheetView>
  </sheetViews>
  <sheetFormatPr defaultRowHeight="12.75"/>
  <cols>
    <col min="1" max="1" width="6.140625" style="11" customWidth="1"/>
    <col min="2" max="2" width="47.42578125" style="11" customWidth="1"/>
    <col min="3" max="3" width="8.140625" style="11" customWidth="1"/>
    <col min="4" max="4" width="8.85546875" style="11" customWidth="1"/>
    <col min="5" max="5" width="8.42578125" style="11" customWidth="1"/>
    <col min="6" max="6" width="9.140625" style="11"/>
    <col min="7" max="7" width="8.42578125" style="11" customWidth="1"/>
    <col min="8" max="8" width="9.140625" style="11"/>
    <col min="9" max="9" width="7.7109375" style="11" customWidth="1"/>
    <col min="10" max="16384" width="9.140625" style="11"/>
  </cols>
  <sheetData>
    <row r="1" spans="1:13" ht="15.75" customHeight="1">
      <c r="A1" s="394" t="s">
        <v>290</v>
      </c>
      <c r="B1" s="397" t="s">
        <v>301</v>
      </c>
      <c r="C1" s="397" t="s">
        <v>291</v>
      </c>
      <c r="D1" s="397" t="s">
        <v>292</v>
      </c>
      <c r="E1" s="391" t="s">
        <v>293</v>
      </c>
      <c r="F1" s="391"/>
      <c r="G1" s="391"/>
      <c r="H1" s="391"/>
      <c r="I1" s="391"/>
      <c r="J1" s="388" t="s">
        <v>294</v>
      </c>
      <c r="K1" s="386"/>
      <c r="L1" s="387"/>
      <c r="M1" s="387"/>
    </row>
    <row r="2" spans="1:13">
      <c r="A2" s="395"/>
      <c r="B2" s="391"/>
      <c r="C2" s="391"/>
      <c r="D2" s="391"/>
      <c r="E2" s="391" t="s">
        <v>295</v>
      </c>
      <c r="F2" s="391" t="s">
        <v>296</v>
      </c>
      <c r="G2" s="391"/>
      <c r="H2" s="391"/>
      <c r="I2" s="391" t="s">
        <v>297</v>
      </c>
      <c r="J2" s="389"/>
      <c r="K2" s="386"/>
      <c r="L2" s="387"/>
      <c r="M2" s="387"/>
    </row>
    <row r="3" spans="1:13" ht="24.75" thickBot="1">
      <c r="A3" s="396"/>
      <c r="B3" s="393"/>
      <c r="C3" s="393"/>
      <c r="D3" s="393"/>
      <c r="E3" s="392"/>
      <c r="F3" s="209" t="s">
        <v>295</v>
      </c>
      <c r="G3" s="209" t="s">
        <v>298</v>
      </c>
      <c r="H3" s="209" t="s">
        <v>299</v>
      </c>
      <c r="I3" s="393"/>
      <c r="J3" s="390"/>
    </row>
    <row r="4" spans="1:13">
      <c r="A4" s="210" t="s">
        <v>166</v>
      </c>
      <c r="B4" s="207" t="s">
        <v>166</v>
      </c>
      <c r="C4" s="207" t="s">
        <v>166</v>
      </c>
      <c r="D4" s="207" t="s">
        <v>166</v>
      </c>
      <c r="E4" s="257" t="s">
        <v>300</v>
      </c>
      <c r="F4" s="257" t="s">
        <v>300</v>
      </c>
      <c r="G4" s="257" t="s">
        <v>300</v>
      </c>
      <c r="H4" s="257" t="s">
        <v>300</v>
      </c>
      <c r="I4" s="257" t="s">
        <v>300</v>
      </c>
      <c r="J4" s="278" t="s">
        <v>300</v>
      </c>
    </row>
    <row r="5" spans="1:13" ht="24">
      <c r="A5" s="184" t="s">
        <v>302</v>
      </c>
      <c r="B5" s="211" t="s">
        <v>52</v>
      </c>
      <c r="C5" s="156"/>
      <c r="D5" s="156"/>
      <c r="E5" s="156"/>
      <c r="F5" s="156"/>
      <c r="G5" s="156"/>
      <c r="H5" s="156"/>
      <c r="I5" s="156"/>
      <c r="J5" s="156"/>
    </row>
    <row r="6" spans="1:13" ht="24">
      <c r="A6" s="137" t="s">
        <v>872</v>
      </c>
      <c r="B6" s="161" t="s">
        <v>53</v>
      </c>
      <c r="C6" s="126"/>
      <c r="D6" s="126"/>
      <c r="E6" s="132">
        <f>SUM(E7:E25)</f>
        <v>5413436</v>
      </c>
      <c r="F6" s="132">
        <f t="shared" ref="F6:I6" si="0">SUM(F7:F25)</f>
        <v>470253</v>
      </c>
      <c r="G6" s="132">
        <f t="shared" si="0"/>
        <v>470253</v>
      </c>
      <c r="H6" s="132">
        <f t="shared" si="0"/>
        <v>0</v>
      </c>
      <c r="I6" s="132">
        <f t="shared" si="0"/>
        <v>0</v>
      </c>
      <c r="J6" s="132">
        <f>SUM(J7:J25)</f>
        <v>4943183</v>
      </c>
    </row>
    <row r="7" spans="1:13" ht="208.5" customHeight="1">
      <c r="A7" s="192"/>
      <c r="B7" s="212" t="s">
        <v>892</v>
      </c>
      <c r="C7" s="129"/>
      <c r="D7" s="129">
        <v>2015</v>
      </c>
      <c r="E7" s="157">
        <f>SUM(F7+I7+J7)</f>
        <v>4943183</v>
      </c>
      <c r="F7" s="157">
        <v>0</v>
      </c>
      <c r="G7" s="129">
        <v>0</v>
      </c>
      <c r="H7" s="157">
        <v>0</v>
      </c>
      <c r="I7" s="129">
        <v>0</v>
      </c>
      <c r="J7" s="157">
        <v>4943183</v>
      </c>
    </row>
    <row r="8" spans="1:13" ht="24">
      <c r="A8" s="175" t="s">
        <v>303</v>
      </c>
      <c r="B8" s="194" t="s">
        <v>304</v>
      </c>
      <c r="C8" s="166"/>
      <c r="D8" s="166"/>
      <c r="E8" s="213">
        <f t="shared" ref="E8:E25" si="1">SUM(F8+I8+J8)</f>
        <v>0</v>
      </c>
      <c r="F8" s="213">
        <f t="shared" ref="F8:F25" si="2">SUM(G8+H8)</f>
        <v>0</v>
      </c>
      <c r="G8" s="166">
        <v>0</v>
      </c>
      <c r="H8" s="166">
        <v>0</v>
      </c>
      <c r="I8" s="166">
        <v>0</v>
      </c>
      <c r="J8" s="166">
        <v>0</v>
      </c>
    </row>
    <row r="9" spans="1:13" ht="24">
      <c r="A9" s="127"/>
      <c r="B9" s="98" t="s">
        <v>703</v>
      </c>
      <c r="C9" s="99" t="s">
        <v>702</v>
      </c>
      <c r="D9" s="129">
        <v>2014</v>
      </c>
      <c r="E9" s="157">
        <f t="shared" si="1"/>
        <v>93956</v>
      </c>
      <c r="F9" s="157">
        <f t="shared" si="2"/>
        <v>93956</v>
      </c>
      <c r="G9" s="129">
        <v>93956</v>
      </c>
      <c r="H9" s="129">
        <v>0</v>
      </c>
      <c r="I9" s="129">
        <v>0</v>
      </c>
      <c r="J9" s="129">
        <v>0</v>
      </c>
    </row>
    <row r="10" spans="1:13">
      <c r="A10" s="127" t="s">
        <v>305</v>
      </c>
      <c r="B10" s="98" t="s">
        <v>306</v>
      </c>
      <c r="C10" s="129"/>
      <c r="D10" s="129">
        <v>2015</v>
      </c>
      <c r="E10" s="157">
        <f t="shared" si="1"/>
        <v>69968</v>
      </c>
      <c r="F10" s="157">
        <f t="shared" si="2"/>
        <v>69968</v>
      </c>
      <c r="G10" s="157">
        <v>69968</v>
      </c>
      <c r="H10" s="129">
        <v>0</v>
      </c>
      <c r="I10" s="129">
        <v>0</v>
      </c>
      <c r="J10" s="129">
        <v>0</v>
      </c>
    </row>
    <row r="11" spans="1:13">
      <c r="A11" s="175" t="s">
        <v>307</v>
      </c>
      <c r="B11" s="194" t="s">
        <v>308</v>
      </c>
      <c r="C11" s="166"/>
      <c r="D11" s="166"/>
      <c r="E11" s="213">
        <f t="shared" si="1"/>
        <v>0</v>
      </c>
      <c r="F11" s="213">
        <f t="shared" si="2"/>
        <v>0</v>
      </c>
      <c r="G11" s="166"/>
      <c r="H11" s="166"/>
      <c r="I11" s="166"/>
      <c r="J11" s="166"/>
    </row>
    <row r="12" spans="1:13" ht="24">
      <c r="A12" s="175" t="s">
        <v>309</v>
      </c>
      <c r="B12" s="194" t="s">
        <v>310</v>
      </c>
      <c r="C12" s="166"/>
      <c r="D12" s="166"/>
      <c r="E12" s="213">
        <f t="shared" si="1"/>
        <v>0</v>
      </c>
      <c r="F12" s="213">
        <f t="shared" si="2"/>
        <v>0</v>
      </c>
      <c r="G12" s="166"/>
      <c r="H12" s="166"/>
      <c r="I12" s="166"/>
      <c r="J12" s="166"/>
    </row>
    <row r="13" spans="1:13">
      <c r="A13" s="127" t="s">
        <v>311</v>
      </c>
      <c r="B13" s="98" t="s">
        <v>312</v>
      </c>
      <c r="C13" s="129"/>
      <c r="D13" s="129">
        <v>2015</v>
      </c>
      <c r="E13" s="157">
        <f t="shared" si="1"/>
        <v>72801</v>
      </c>
      <c r="F13" s="157">
        <f t="shared" si="2"/>
        <v>72801</v>
      </c>
      <c r="G13" s="157">
        <v>72801</v>
      </c>
      <c r="H13" s="129">
        <v>0</v>
      </c>
      <c r="I13" s="129">
        <v>0</v>
      </c>
      <c r="J13" s="129">
        <v>0</v>
      </c>
    </row>
    <row r="14" spans="1:13">
      <c r="A14" s="175" t="s">
        <v>313</v>
      </c>
      <c r="B14" s="194" t="s">
        <v>314</v>
      </c>
      <c r="C14" s="166"/>
      <c r="D14" s="166"/>
      <c r="E14" s="213">
        <f t="shared" si="1"/>
        <v>0</v>
      </c>
      <c r="F14" s="213">
        <f t="shared" si="2"/>
        <v>0</v>
      </c>
      <c r="G14" s="166"/>
      <c r="H14" s="166"/>
      <c r="I14" s="166"/>
      <c r="J14" s="166"/>
    </row>
    <row r="15" spans="1:13" ht="36">
      <c r="A15" s="175" t="s">
        <v>315</v>
      </c>
      <c r="B15" s="194" t="s">
        <v>316</v>
      </c>
      <c r="C15" s="166"/>
      <c r="D15" s="166"/>
      <c r="E15" s="213">
        <f t="shared" si="1"/>
        <v>0</v>
      </c>
      <c r="F15" s="213">
        <f t="shared" si="2"/>
        <v>0</v>
      </c>
      <c r="G15" s="166"/>
      <c r="H15" s="166"/>
      <c r="I15" s="166"/>
      <c r="J15" s="166"/>
    </row>
    <row r="16" spans="1:13" ht="15" customHeight="1">
      <c r="A16" s="175" t="s">
        <v>317</v>
      </c>
      <c r="B16" s="194" t="s">
        <v>318</v>
      </c>
      <c r="C16" s="166"/>
      <c r="D16" s="166"/>
      <c r="E16" s="213">
        <f t="shared" si="1"/>
        <v>0</v>
      </c>
      <c r="F16" s="213">
        <f t="shared" si="2"/>
        <v>0</v>
      </c>
      <c r="G16" s="166"/>
      <c r="H16" s="166"/>
      <c r="I16" s="166"/>
      <c r="J16" s="166"/>
    </row>
    <row r="17" spans="1:10" ht="24">
      <c r="A17" s="175" t="s">
        <v>319</v>
      </c>
      <c r="B17" s="194" t="s">
        <v>320</v>
      </c>
      <c r="C17" s="166"/>
      <c r="D17" s="166"/>
      <c r="E17" s="213">
        <f t="shared" si="1"/>
        <v>0</v>
      </c>
      <c r="F17" s="213">
        <f t="shared" si="2"/>
        <v>0</v>
      </c>
      <c r="G17" s="166"/>
      <c r="H17" s="166"/>
      <c r="I17" s="166"/>
      <c r="J17" s="166"/>
    </row>
    <row r="18" spans="1:10" ht="24">
      <c r="A18" s="127" t="s">
        <v>321</v>
      </c>
      <c r="B18" s="98" t="s">
        <v>322</v>
      </c>
      <c r="C18" s="99" t="s">
        <v>702</v>
      </c>
      <c r="D18" s="129">
        <v>2014</v>
      </c>
      <c r="E18" s="157">
        <f t="shared" si="1"/>
        <v>64736</v>
      </c>
      <c r="F18" s="157">
        <f t="shared" si="2"/>
        <v>64736</v>
      </c>
      <c r="G18" s="129">
        <v>64736</v>
      </c>
      <c r="H18" s="129">
        <v>0</v>
      </c>
      <c r="I18" s="129">
        <v>0</v>
      </c>
      <c r="J18" s="129">
        <v>0</v>
      </c>
    </row>
    <row r="19" spans="1:10" ht="24">
      <c r="A19" s="175" t="s">
        <v>323</v>
      </c>
      <c r="B19" s="194" t="s">
        <v>324</v>
      </c>
      <c r="C19" s="217"/>
      <c r="D19" s="166"/>
      <c r="E19" s="213">
        <f t="shared" si="1"/>
        <v>0</v>
      </c>
      <c r="F19" s="213">
        <f t="shared" si="2"/>
        <v>0</v>
      </c>
      <c r="G19" s="166"/>
      <c r="H19" s="166"/>
      <c r="I19" s="166"/>
      <c r="J19" s="166"/>
    </row>
    <row r="20" spans="1:10">
      <c r="A20" s="175" t="s">
        <v>325</v>
      </c>
      <c r="B20" s="194" t="s">
        <v>326</v>
      </c>
      <c r="C20" s="217"/>
      <c r="D20" s="166"/>
      <c r="E20" s="213">
        <f t="shared" si="1"/>
        <v>0</v>
      </c>
      <c r="F20" s="213">
        <f t="shared" si="2"/>
        <v>0</v>
      </c>
      <c r="G20" s="166"/>
      <c r="H20" s="166"/>
      <c r="I20" s="166"/>
      <c r="J20" s="166"/>
    </row>
    <row r="21" spans="1:10">
      <c r="A21" s="175" t="s">
        <v>327</v>
      </c>
      <c r="B21" s="194" t="s">
        <v>328</v>
      </c>
      <c r="C21" s="217"/>
      <c r="D21" s="166"/>
      <c r="E21" s="213">
        <f t="shared" si="1"/>
        <v>0</v>
      </c>
      <c r="F21" s="213">
        <f t="shared" si="2"/>
        <v>0</v>
      </c>
      <c r="G21" s="166"/>
      <c r="H21" s="166"/>
      <c r="I21" s="166"/>
      <c r="J21" s="166"/>
    </row>
    <row r="22" spans="1:10" ht="24">
      <c r="A22" s="127" t="s">
        <v>329</v>
      </c>
      <c r="B22" s="98" t="s">
        <v>330</v>
      </c>
      <c r="C22" s="99" t="s">
        <v>702</v>
      </c>
      <c r="D22" s="129">
        <v>2014</v>
      </c>
      <c r="E22" s="157">
        <f t="shared" si="1"/>
        <v>69593</v>
      </c>
      <c r="F22" s="157">
        <f t="shared" si="2"/>
        <v>69593</v>
      </c>
      <c r="G22" s="129">
        <v>69593</v>
      </c>
      <c r="H22" s="129">
        <v>0</v>
      </c>
      <c r="I22" s="129">
        <v>0</v>
      </c>
      <c r="J22" s="129">
        <v>0</v>
      </c>
    </row>
    <row r="23" spans="1:10" ht="24">
      <c r="A23" s="127" t="s">
        <v>331</v>
      </c>
      <c r="B23" s="98" t="s">
        <v>330</v>
      </c>
      <c r="C23" s="129"/>
      <c r="D23" s="129">
        <v>2015</v>
      </c>
      <c r="E23" s="157">
        <f t="shared" si="1"/>
        <v>46845</v>
      </c>
      <c r="F23" s="157">
        <f t="shared" si="2"/>
        <v>46845</v>
      </c>
      <c r="G23" s="157">
        <v>46845</v>
      </c>
      <c r="H23" s="129">
        <v>0</v>
      </c>
      <c r="I23" s="129">
        <v>0</v>
      </c>
      <c r="J23" s="129">
        <v>0</v>
      </c>
    </row>
    <row r="24" spans="1:10" ht="24">
      <c r="A24" s="127" t="s">
        <v>333</v>
      </c>
      <c r="B24" s="98" t="s">
        <v>332</v>
      </c>
      <c r="C24" s="129"/>
      <c r="D24" s="129">
        <v>2015</v>
      </c>
      <c r="E24" s="157">
        <f t="shared" si="1"/>
        <v>52354</v>
      </c>
      <c r="F24" s="157">
        <f t="shared" si="2"/>
        <v>52354</v>
      </c>
      <c r="G24" s="157">
        <v>52354</v>
      </c>
      <c r="H24" s="129">
        <v>0</v>
      </c>
      <c r="I24" s="129">
        <v>0</v>
      </c>
      <c r="J24" s="129">
        <v>0</v>
      </c>
    </row>
    <row r="25" spans="1:10" ht="36">
      <c r="A25" s="175" t="s">
        <v>880</v>
      </c>
      <c r="B25" s="194" t="s">
        <v>334</v>
      </c>
      <c r="C25" s="166"/>
      <c r="D25" s="166"/>
      <c r="E25" s="213">
        <f t="shared" si="1"/>
        <v>0</v>
      </c>
      <c r="F25" s="213">
        <f t="shared" si="2"/>
        <v>0</v>
      </c>
      <c r="G25" s="166">
        <v>0</v>
      </c>
      <c r="H25" s="166">
        <v>0</v>
      </c>
      <c r="I25" s="166"/>
      <c r="J25" s="166">
        <v>0</v>
      </c>
    </row>
    <row r="26" spans="1:10" ht="24">
      <c r="A26" s="137" t="s">
        <v>873</v>
      </c>
      <c r="B26" s="214" t="s">
        <v>55</v>
      </c>
      <c r="C26" s="126"/>
      <c r="D26" s="126"/>
      <c r="E26" s="132">
        <f>SUM(E27:E43)</f>
        <v>8406046</v>
      </c>
      <c r="F26" s="132">
        <f>SUM(F27:F43)</f>
        <v>6562153</v>
      </c>
      <c r="G26" s="132">
        <f t="shared" ref="G26:J26" si="3">SUM(G27:G43)</f>
        <v>1703704</v>
      </c>
      <c r="H26" s="132">
        <f t="shared" si="3"/>
        <v>4858449</v>
      </c>
      <c r="I26" s="132">
        <f t="shared" si="3"/>
        <v>0</v>
      </c>
      <c r="J26" s="132">
        <f t="shared" si="3"/>
        <v>1843893</v>
      </c>
    </row>
    <row r="27" spans="1:10">
      <c r="A27" s="127" t="s">
        <v>335</v>
      </c>
      <c r="B27" s="98" t="s">
        <v>336</v>
      </c>
      <c r="C27" s="129"/>
      <c r="D27" s="129"/>
      <c r="E27" s="129">
        <f>SUM(F27+I27+J27)</f>
        <v>0</v>
      </c>
      <c r="F27" s="129">
        <f>SUM(G27+H27)</f>
        <v>0</v>
      </c>
      <c r="G27" s="129">
        <v>0</v>
      </c>
      <c r="H27" s="129">
        <v>0</v>
      </c>
      <c r="I27" s="129">
        <v>0</v>
      </c>
      <c r="J27" s="129">
        <v>0</v>
      </c>
    </row>
    <row r="28" spans="1:10" ht="38.25" customHeight="1">
      <c r="A28" s="127"/>
      <c r="B28" s="98" t="s">
        <v>707</v>
      </c>
      <c r="C28" s="129"/>
      <c r="D28" s="129">
        <v>2014</v>
      </c>
      <c r="E28" s="129">
        <f t="shared" ref="E28:E43" si="4">SUM(F28+I28+J28)</f>
        <v>457619</v>
      </c>
      <c r="F28" s="129">
        <f t="shared" ref="F28:F38" si="5">SUM(G28+H28)</f>
        <v>457619</v>
      </c>
      <c r="G28" s="129">
        <v>454919</v>
      </c>
      <c r="H28" s="129">
        <v>2700</v>
      </c>
      <c r="I28" s="129">
        <v>0</v>
      </c>
      <c r="J28" s="129">
        <v>0</v>
      </c>
    </row>
    <row r="29" spans="1:10" ht="36">
      <c r="A29" s="127"/>
      <c r="B29" s="98" t="s">
        <v>708</v>
      </c>
      <c r="C29" s="129"/>
      <c r="D29" s="129">
        <v>2014</v>
      </c>
      <c r="E29" s="129">
        <f t="shared" si="4"/>
        <v>596139</v>
      </c>
      <c r="F29" s="129">
        <f t="shared" si="5"/>
        <v>596139</v>
      </c>
      <c r="G29" s="129">
        <v>593439</v>
      </c>
      <c r="H29" s="129">
        <v>2700</v>
      </c>
      <c r="I29" s="129">
        <v>0</v>
      </c>
      <c r="J29" s="129">
        <v>0</v>
      </c>
    </row>
    <row r="30" spans="1:10" ht="24">
      <c r="A30" s="127"/>
      <c r="B30" s="98" t="s">
        <v>715</v>
      </c>
      <c r="C30" s="129"/>
      <c r="D30" s="129">
        <v>2014</v>
      </c>
      <c r="E30" s="129">
        <f t="shared" si="4"/>
        <v>130685</v>
      </c>
      <c r="F30" s="129">
        <f t="shared" si="5"/>
        <v>0</v>
      </c>
      <c r="G30" s="129">
        <v>0</v>
      </c>
      <c r="H30" s="129">
        <v>0</v>
      </c>
      <c r="I30" s="129">
        <v>0</v>
      </c>
      <c r="J30" s="129">
        <v>130685</v>
      </c>
    </row>
    <row r="31" spans="1:10" ht="48">
      <c r="A31" s="127"/>
      <c r="B31" s="98" t="s">
        <v>726</v>
      </c>
      <c r="C31" s="129"/>
      <c r="D31" s="129">
        <v>2015</v>
      </c>
      <c r="E31" s="129">
        <f t="shared" si="4"/>
        <v>1713208</v>
      </c>
      <c r="F31" s="129">
        <f t="shared" si="5"/>
        <v>0</v>
      </c>
      <c r="G31" s="129">
        <v>0</v>
      </c>
      <c r="H31" s="129">
        <v>0</v>
      </c>
      <c r="I31" s="129">
        <v>0</v>
      </c>
      <c r="J31" s="157">
        <v>1713208</v>
      </c>
    </row>
    <row r="32" spans="1:10">
      <c r="A32" s="127"/>
      <c r="B32" s="98" t="s">
        <v>757</v>
      </c>
      <c r="C32" s="129"/>
      <c r="D32" s="129">
        <v>2016</v>
      </c>
      <c r="E32" s="129">
        <f t="shared" si="4"/>
        <v>420142</v>
      </c>
      <c r="F32" s="129">
        <f t="shared" si="5"/>
        <v>420142</v>
      </c>
      <c r="G32" s="129">
        <v>420142</v>
      </c>
      <c r="H32" s="129">
        <v>0</v>
      </c>
      <c r="I32" s="129">
        <v>0</v>
      </c>
      <c r="J32" s="157">
        <v>0</v>
      </c>
    </row>
    <row r="33" spans="1:10">
      <c r="A33" s="127"/>
      <c r="B33" s="98" t="s">
        <v>758</v>
      </c>
      <c r="C33" s="129"/>
      <c r="D33" s="129"/>
      <c r="E33" s="129">
        <f t="shared" si="4"/>
        <v>19898</v>
      </c>
      <c r="F33" s="129">
        <f t="shared" si="5"/>
        <v>19898</v>
      </c>
      <c r="G33" s="129">
        <v>19898</v>
      </c>
      <c r="H33" s="129">
        <v>0</v>
      </c>
      <c r="I33" s="129">
        <v>0</v>
      </c>
      <c r="J33" s="157">
        <v>0</v>
      </c>
    </row>
    <row r="34" spans="1:10" ht="24">
      <c r="A34" s="127" t="s">
        <v>337</v>
      </c>
      <c r="B34" s="98" t="s">
        <v>338</v>
      </c>
      <c r="C34" s="129"/>
      <c r="D34" s="129"/>
      <c r="E34" s="129">
        <f t="shared" si="4"/>
        <v>0</v>
      </c>
      <c r="F34" s="129">
        <f t="shared" si="5"/>
        <v>0</v>
      </c>
      <c r="G34" s="129">
        <v>0</v>
      </c>
      <c r="H34" s="129">
        <v>0</v>
      </c>
      <c r="I34" s="129">
        <v>0</v>
      </c>
      <c r="J34" s="129">
        <v>0</v>
      </c>
    </row>
    <row r="35" spans="1:10" ht="228" customHeight="1">
      <c r="A35" s="127"/>
      <c r="B35" s="98" t="s">
        <v>710</v>
      </c>
      <c r="C35" s="129"/>
      <c r="D35" s="129">
        <v>2014</v>
      </c>
      <c r="E35" s="129">
        <f t="shared" si="4"/>
        <v>1355004</v>
      </c>
      <c r="F35" s="129">
        <f t="shared" si="5"/>
        <v>1355004</v>
      </c>
      <c r="G35" s="129"/>
      <c r="H35" s="129">
        <v>1355004</v>
      </c>
      <c r="I35" s="129"/>
      <c r="J35" s="129"/>
    </row>
    <row r="36" spans="1:10">
      <c r="A36" s="127"/>
      <c r="B36" s="136" t="s">
        <v>725</v>
      </c>
      <c r="C36" s="129"/>
      <c r="D36" s="129">
        <v>2015</v>
      </c>
      <c r="E36" s="129">
        <f t="shared" si="4"/>
        <v>1512</v>
      </c>
      <c r="F36" s="129">
        <f t="shared" si="5"/>
        <v>1512</v>
      </c>
      <c r="G36" s="129"/>
      <c r="H36" s="129">
        <v>1512</v>
      </c>
      <c r="I36" s="129"/>
      <c r="J36" s="129"/>
    </row>
    <row r="37" spans="1:10" ht="256.5" customHeight="1">
      <c r="A37" s="127"/>
      <c r="B37" s="54" t="s">
        <v>851</v>
      </c>
      <c r="C37" s="129"/>
      <c r="D37" s="129">
        <v>2015</v>
      </c>
      <c r="E37" s="129">
        <f t="shared" si="4"/>
        <v>3484385</v>
      </c>
      <c r="F37" s="129">
        <f t="shared" si="5"/>
        <v>3484385</v>
      </c>
      <c r="G37" s="129">
        <v>0</v>
      </c>
      <c r="H37" s="157">
        <v>3484385</v>
      </c>
      <c r="I37" s="129">
        <v>0</v>
      </c>
      <c r="J37" s="129">
        <v>0</v>
      </c>
    </row>
    <row r="38" spans="1:10">
      <c r="A38" s="127"/>
      <c r="B38" s="54" t="s">
        <v>754</v>
      </c>
      <c r="C38" s="129"/>
      <c r="D38" s="129">
        <v>2016</v>
      </c>
      <c r="E38" s="129">
        <f t="shared" si="4"/>
        <v>19505</v>
      </c>
      <c r="F38" s="129">
        <f t="shared" si="5"/>
        <v>19505</v>
      </c>
      <c r="G38" s="129">
        <v>19505</v>
      </c>
      <c r="H38" s="129"/>
      <c r="I38" s="129">
        <v>0</v>
      </c>
      <c r="J38" s="129">
        <v>0</v>
      </c>
    </row>
    <row r="39" spans="1:10">
      <c r="A39" s="127"/>
      <c r="B39" s="54" t="s">
        <v>755</v>
      </c>
      <c r="C39" s="129"/>
      <c r="D39" s="129">
        <v>2016</v>
      </c>
      <c r="E39" s="129">
        <f t="shared" si="4"/>
        <v>51520</v>
      </c>
      <c r="F39" s="129">
        <f>SUM(G39+H39)</f>
        <v>51520</v>
      </c>
      <c r="G39" s="129">
        <v>50424</v>
      </c>
      <c r="H39" s="129">
        <v>1096</v>
      </c>
      <c r="I39" s="129">
        <v>0</v>
      </c>
      <c r="J39" s="129">
        <v>0</v>
      </c>
    </row>
    <row r="40" spans="1:10">
      <c r="A40" s="127"/>
      <c r="B40" s="54" t="s">
        <v>756</v>
      </c>
      <c r="C40" s="129"/>
      <c r="D40" s="129">
        <v>2016</v>
      </c>
      <c r="E40" s="129">
        <f t="shared" si="4"/>
        <v>61077</v>
      </c>
      <c r="F40" s="129">
        <f>SUM(G40+H40)</f>
        <v>61077</v>
      </c>
      <c r="G40" s="129">
        <v>61077</v>
      </c>
      <c r="H40" s="129"/>
      <c r="I40" s="129">
        <v>0</v>
      </c>
      <c r="J40" s="129">
        <v>0</v>
      </c>
    </row>
    <row r="41" spans="1:10">
      <c r="A41" s="127"/>
      <c r="B41" s="54" t="s">
        <v>771</v>
      </c>
      <c r="C41" s="129"/>
      <c r="D41" s="129">
        <v>2017</v>
      </c>
      <c r="E41" s="129">
        <f t="shared" si="4"/>
        <v>6060</v>
      </c>
      <c r="F41" s="129">
        <f t="shared" ref="F41:F43" si="6">SUM(G41+H41)</f>
        <v>6060</v>
      </c>
      <c r="G41" s="129">
        <v>0</v>
      </c>
      <c r="H41" s="129">
        <v>6060</v>
      </c>
      <c r="I41" s="129">
        <v>0</v>
      </c>
      <c r="J41" s="129">
        <v>0</v>
      </c>
    </row>
    <row r="42" spans="1:10">
      <c r="A42" s="127"/>
      <c r="B42" s="54" t="s">
        <v>757</v>
      </c>
      <c r="C42" s="129"/>
      <c r="D42" s="129">
        <v>2017</v>
      </c>
      <c r="E42" s="129">
        <f t="shared" si="4"/>
        <v>3000</v>
      </c>
      <c r="F42" s="129">
        <f t="shared" si="6"/>
        <v>3000</v>
      </c>
      <c r="G42" s="129">
        <v>0</v>
      </c>
      <c r="H42" s="129">
        <v>3000</v>
      </c>
      <c r="I42" s="129">
        <v>0</v>
      </c>
      <c r="J42" s="129">
        <v>0</v>
      </c>
    </row>
    <row r="43" spans="1:10" ht="36">
      <c r="A43" s="127"/>
      <c r="B43" s="98" t="s">
        <v>773</v>
      </c>
      <c r="C43" s="129"/>
      <c r="D43" s="129">
        <v>2017</v>
      </c>
      <c r="E43" s="129">
        <f t="shared" si="4"/>
        <v>86292</v>
      </c>
      <c r="F43" s="129">
        <f t="shared" si="6"/>
        <v>86292</v>
      </c>
      <c r="G43" s="129">
        <v>84300</v>
      </c>
      <c r="H43" s="129">
        <v>1992</v>
      </c>
      <c r="I43" s="129">
        <v>0</v>
      </c>
      <c r="J43" s="129">
        <v>0</v>
      </c>
    </row>
    <row r="44" spans="1:10" ht="24">
      <c r="A44" s="137" t="s">
        <v>874</v>
      </c>
      <c r="B44" s="161" t="s">
        <v>56</v>
      </c>
      <c r="C44" s="126"/>
      <c r="D44" s="126"/>
      <c r="E44" s="132">
        <f t="shared" ref="E44:J44" si="7">SUM(E45:E54)</f>
        <v>1212045</v>
      </c>
      <c r="F44" s="132">
        <f t="shared" si="7"/>
        <v>766081</v>
      </c>
      <c r="G44" s="132">
        <f t="shared" si="7"/>
        <v>626029</v>
      </c>
      <c r="H44" s="132">
        <f t="shared" si="7"/>
        <v>140052</v>
      </c>
      <c r="I44" s="132">
        <f t="shared" si="7"/>
        <v>0</v>
      </c>
      <c r="J44" s="132">
        <f t="shared" si="7"/>
        <v>445964</v>
      </c>
    </row>
    <row r="45" spans="1:10" ht="24">
      <c r="A45" s="127" t="s">
        <v>339</v>
      </c>
      <c r="B45" s="136" t="s">
        <v>340</v>
      </c>
      <c r="C45" s="129"/>
      <c r="D45" s="129"/>
      <c r="E45" s="129">
        <f>SUM(F45+I45+J45)</f>
        <v>0</v>
      </c>
      <c r="F45" s="129">
        <f>SUM(G45+H45)</f>
        <v>0</v>
      </c>
      <c r="G45" s="129"/>
      <c r="H45" s="129"/>
      <c r="I45" s="129"/>
      <c r="J45" s="129"/>
    </row>
    <row r="46" spans="1:10" ht="24">
      <c r="A46" s="127"/>
      <c r="B46" s="136" t="s">
        <v>705</v>
      </c>
      <c r="C46" s="99" t="s">
        <v>702</v>
      </c>
      <c r="D46" s="129">
        <v>2014</v>
      </c>
      <c r="E46" s="129">
        <f t="shared" ref="E46:E52" si="8">SUM(F46+I46+J46)</f>
        <v>487011</v>
      </c>
      <c r="F46" s="129">
        <f t="shared" ref="F46:F54" si="9">SUM(G46+H46)</f>
        <v>41047</v>
      </c>
      <c r="G46" s="129">
        <v>0</v>
      </c>
      <c r="H46" s="129">
        <v>41047</v>
      </c>
      <c r="I46" s="129">
        <v>0</v>
      </c>
      <c r="J46" s="129">
        <v>445964</v>
      </c>
    </row>
    <row r="47" spans="1:10" ht="12" customHeight="1">
      <c r="A47" s="127"/>
      <c r="B47" s="136" t="s">
        <v>759</v>
      </c>
      <c r="C47" s="129"/>
      <c r="D47" s="129">
        <v>2016</v>
      </c>
      <c r="E47" s="129">
        <f t="shared" si="8"/>
        <v>16008</v>
      </c>
      <c r="F47" s="129">
        <f t="shared" si="9"/>
        <v>16008</v>
      </c>
      <c r="G47" s="129">
        <v>0</v>
      </c>
      <c r="H47" s="129">
        <v>16008</v>
      </c>
      <c r="I47" s="129">
        <v>0</v>
      </c>
      <c r="J47" s="129">
        <v>0</v>
      </c>
    </row>
    <row r="48" spans="1:10">
      <c r="A48" s="127"/>
      <c r="B48" s="136" t="s">
        <v>760</v>
      </c>
      <c r="C48" s="129"/>
      <c r="D48" s="129">
        <v>2016</v>
      </c>
      <c r="E48" s="129">
        <f t="shared" si="8"/>
        <v>34809</v>
      </c>
      <c r="F48" s="129">
        <f t="shared" si="9"/>
        <v>34809</v>
      </c>
      <c r="G48" s="129">
        <v>0</v>
      </c>
      <c r="H48" s="129">
        <v>34809</v>
      </c>
      <c r="I48" s="129">
        <v>0</v>
      </c>
      <c r="J48" s="129">
        <v>0</v>
      </c>
    </row>
    <row r="49" spans="1:10" ht="24">
      <c r="A49" s="127"/>
      <c r="B49" s="136" t="s">
        <v>761</v>
      </c>
      <c r="C49" s="129"/>
      <c r="D49" s="129">
        <v>2016</v>
      </c>
      <c r="E49" s="129">
        <f t="shared" si="8"/>
        <v>28854</v>
      </c>
      <c r="F49" s="129">
        <f t="shared" si="9"/>
        <v>28854</v>
      </c>
      <c r="G49" s="129">
        <v>0</v>
      </c>
      <c r="H49" s="129">
        <v>28854</v>
      </c>
      <c r="I49" s="129">
        <v>0</v>
      </c>
      <c r="J49" s="129">
        <v>0</v>
      </c>
    </row>
    <row r="50" spans="1:10">
      <c r="A50" s="127"/>
      <c r="B50" s="136" t="s">
        <v>763</v>
      </c>
      <c r="C50" s="129"/>
      <c r="D50" s="129">
        <v>2016</v>
      </c>
      <c r="E50" s="129">
        <f t="shared" si="8"/>
        <v>15134</v>
      </c>
      <c r="F50" s="129">
        <f t="shared" si="9"/>
        <v>15134</v>
      </c>
      <c r="G50" s="129">
        <v>0</v>
      </c>
      <c r="H50" s="129">
        <v>15134</v>
      </c>
      <c r="I50" s="129">
        <v>0</v>
      </c>
      <c r="J50" s="129">
        <v>0</v>
      </c>
    </row>
    <row r="51" spans="1:10" ht="36">
      <c r="A51" s="127"/>
      <c r="B51" s="136" t="s">
        <v>772</v>
      </c>
      <c r="C51" s="129"/>
      <c r="D51" s="129">
        <v>2017</v>
      </c>
      <c r="E51" s="129">
        <f t="shared" si="8"/>
        <v>595105</v>
      </c>
      <c r="F51" s="129">
        <f t="shared" si="9"/>
        <v>595105</v>
      </c>
      <c r="G51" s="129">
        <v>590905</v>
      </c>
      <c r="H51" s="129">
        <v>4200</v>
      </c>
      <c r="I51" s="129">
        <v>0</v>
      </c>
      <c r="J51" s="129">
        <v>0</v>
      </c>
    </row>
    <row r="52" spans="1:10">
      <c r="A52" s="127"/>
      <c r="B52" s="136" t="s">
        <v>775</v>
      </c>
      <c r="C52" s="129"/>
      <c r="D52" s="129">
        <v>2017</v>
      </c>
      <c r="E52" s="129">
        <f t="shared" si="8"/>
        <v>35124</v>
      </c>
      <c r="F52" s="129">
        <f t="shared" si="9"/>
        <v>35124</v>
      </c>
      <c r="G52" s="129">
        <v>35124</v>
      </c>
      <c r="H52" s="129">
        <v>0</v>
      </c>
      <c r="I52" s="129">
        <v>0</v>
      </c>
      <c r="J52" s="129">
        <v>0</v>
      </c>
    </row>
    <row r="53" spans="1:10" ht="24">
      <c r="A53" s="127" t="s">
        <v>341</v>
      </c>
      <c r="B53" s="136" t="s">
        <v>342</v>
      </c>
      <c r="C53" s="129"/>
      <c r="D53" s="129"/>
      <c r="E53" s="129">
        <f t="shared" ref="E53:E54" si="10">SUM(I53+J53)</f>
        <v>0</v>
      </c>
      <c r="F53" s="129">
        <f t="shared" si="9"/>
        <v>0</v>
      </c>
      <c r="G53" s="129"/>
      <c r="H53" s="129"/>
      <c r="I53" s="129"/>
      <c r="J53" s="129"/>
    </row>
    <row r="54" spans="1:10" ht="36">
      <c r="A54" s="127" t="s">
        <v>343</v>
      </c>
      <c r="B54" s="136" t="s">
        <v>344</v>
      </c>
      <c r="C54" s="129"/>
      <c r="D54" s="129"/>
      <c r="E54" s="129">
        <f t="shared" si="10"/>
        <v>0</v>
      </c>
      <c r="F54" s="129">
        <f t="shared" si="9"/>
        <v>0</v>
      </c>
      <c r="G54" s="129"/>
      <c r="H54" s="129"/>
      <c r="I54" s="129"/>
      <c r="J54" s="129"/>
    </row>
    <row r="55" spans="1:10" ht="24">
      <c r="A55" s="125" t="s">
        <v>345</v>
      </c>
      <c r="B55" s="214" t="s">
        <v>57</v>
      </c>
      <c r="C55" s="126"/>
      <c r="D55" s="126"/>
      <c r="E55" s="132">
        <f>SUM(E56:E60)</f>
        <v>0</v>
      </c>
      <c r="F55" s="132">
        <f t="shared" ref="F55:J55" si="11">SUM(F56:F60)</f>
        <v>0</v>
      </c>
      <c r="G55" s="132">
        <f t="shared" si="11"/>
        <v>0</v>
      </c>
      <c r="H55" s="132">
        <f t="shared" si="11"/>
        <v>0</v>
      </c>
      <c r="I55" s="132">
        <f t="shared" si="11"/>
        <v>0</v>
      </c>
      <c r="J55" s="132">
        <f t="shared" si="11"/>
        <v>0</v>
      </c>
    </row>
    <row r="56" spans="1:10" ht="24">
      <c r="A56" s="175" t="s">
        <v>346</v>
      </c>
      <c r="B56" s="198" t="s">
        <v>347</v>
      </c>
      <c r="C56" s="166"/>
      <c r="D56" s="166"/>
      <c r="E56" s="166">
        <f>SUM(I56+J56)</f>
        <v>0</v>
      </c>
      <c r="F56" s="166">
        <f>SUM(H56+G56)</f>
        <v>0</v>
      </c>
      <c r="G56" s="166"/>
      <c r="H56" s="166"/>
      <c r="I56" s="166"/>
      <c r="J56" s="166"/>
    </row>
    <row r="57" spans="1:10" ht="24">
      <c r="A57" s="175" t="s">
        <v>348</v>
      </c>
      <c r="B57" s="198" t="s">
        <v>349</v>
      </c>
      <c r="C57" s="166"/>
      <c r="D57" s="166"/>
      <c r="E57" s="166">
        <f t="shared" ref="E57:E60" si="12">SUM(I57+J57)</f>
        <v>0</v>
      </c>
      <c r="F57" s="166">
        <f t="shared" ref="F57:F60" si="13">SUM(H57+G57)</f>
        <v>0</v>
      </c>
      <c r="G57" s="166"/>
      <c r="H57" s="166"/>
      <c r="I57" s="166"/>
      <c r="J57" s="166"/>
    </row>
    <row r="58" spans="1:10">
      <c r="A58" s="175" t="s">
        <v>350</v>
      </c>
      <c r="B58" s="198" t="s">
        <v>351</v>
      </c>
      <c r="C58" s="166"/>
      <c r="D58" s="166"/>
      <c r="E58" s="166">
        <f t="shared" si="12"/>
        <v>0</v>
      </c>
      <c r="F58" s="166">
        <f t="shared" si="13"/>
        <v>0</v>
      </c>
      <c r="G58" s="166"/>
      <c r="H58" s="166"/>
      <c r="I58" s="166"/>
      <c r="J58" s="166"/>
    </row>
    <row r="59" spans="1:10" ht="36">
      <c r="A59" s="175" t="s">
        <v>352</v>
      </c>
      <c r="B59" s="198" t="s">
        <v>353</v>
      </c>
      <c r="C59" s="166"/>
      <c r="D59" s="166"/>
      <c r="E59" s="166">
        <f t="shared" si="12"/>
        <v>0</v>
      </c>
      <c r="F59" s="166">
        <f t="shared" si="13"/>
        <v>0</v>
      </c>
      <c r="G59" s="166"/>
      <c r="H59" s="166"/>
      <c r="I59" s="166"/>
      <c r="J59" s="166"/>
    </row>
    <row r="60" spans="1:10" ht="24">
      <c r="A60" s="175" t="s">
        <v>354</v>
      </c>
      <c r="B60" s="198" t="s">
        <v>355</v>
      </c>
      <c r="C60" s="166"/>
      <c r="D60" s="166"/>
      <c r="E60" s="166">
        <f t="shared" si="12"/>
        <v>0</v>
      </c>
      <c r="F60" s="166">
        <f t="shared" si="13"/>
        <v>0</v>
      </c>
      <c r="G60" s="166"/>
      <c r="H60" s="166"/>
      <c r="I60" s="166"/>
      <c r="J60" s="166"/>
    </row>
    <row r="61" spans="1:10" ht="24">
      <c r="A61" s="125" t="s">
        <v>356</v>
      </c>
      <c r="B61" s="214" t="s">
        <v>58</v>
      </c>
      <c r="C61" s="126"/>
      <c r="D61" s="126"/>
      <c r="E61" s="132">
        <f>SUM(E62:E66)</f>
        <v>0</v>
      </c>
      <c r="F61" s="132">
        <f t="shared" ref="F61:J61" si="14">SUM(F62:F66)</f>
        <v>0</v>
      </c>
      <c r="G61" s="132">
        <f t="shared" si="14"/>
        <v>0</v>
      </c>
      <c r="H61" s="132">
        <f t="shared" si="14"/>
        <v>0</v>
      </c>
      <c r="I61" s="132">
        <f t="shared" si="14"/>
        <v>0</v>
      </c>
      <c r="J61" s="132">
        <f t="shared" si="14"/>
        <v>0</v>
      </c>
    </row>
    <row r="62" spans="1:10" ht="24">
      <c r="A62" s="175" t="s">
        <v>357</v>
      </c>
      <c r="B62" s="198" t="s">
        <v>358</v>
      </c>
      <c r="C62" s="166"/>
      <c r="D62" s="166"/>
      <c r="E62" s="166">
        <f>SUM(I62+J62)</f>
        <v>0</v>
      </c>
      <c r="F62" s="166">
        <f>SUM(G62+H62)</f>
        <v>0</v>
      </c>
      <c r="G62" s="166"/>
      <c r="H62" s="166"/>
      <c r="I62" s="166"/>
      <c r="J62" s="166"/>
    </row>
    <row r="63" spans="1:10">
      <c r="A63" s="175" t="s">
        <v>359</v>
      </c>
      <c r="B63" s="198" t="s">
        <v>360</v>
      </c>
      <c r="C63" s="166"/>
      <c r="D63" s="166"/>
      <c r="E63" s="166">
        <f t="shared" ref="E63:E66" si="15">SUM(I63+J63)</f>
        <v>0</v>
      </c>
      <c r="F63" s="166">
        <f t="shared" ref="F63:F66" si="16">SUM(G63+H63)</f>
        <v>0</v>
      </c>
      <c r="G63" s="166"/>
      <c r="H63" s="166"/>
      <c r="I63" s="166"/>
      <c r="J63" s="166"/>
    </row>
    <row r="64" spans="1:10" ht="24">
      <c r="A64" s="175" t="s">
        <v>361</v>
      </c>
      <c r="B64" s="198" t="s">
        <v>362</v>
      </c>
      <c r="C64" s="166"/>
      <c r="D64" s="166"/>
      <c r="E64" s="166">
        <f t="shared" si="15"/>
        <v>0</v>
      </c>
      <c r="F64" s="166">
        <f t="shared" si="16"/>
        <v>0</v>
      </c>
      <c r="G64" s="166"/>
      <c r="H64" s="166"/>
      <c r="I64" s="166"/>
      <c r="J64" s="166"/>
    </row>
    <row r="65" spans="1:10">
      <c r="A65" s="175" t="s">
        <v>363</v>
      </c>
      <c r="B65" s="198" t="s">
        <v>364</v>
      </c>
      <c r="C65" s="166"/>
      <c r="D65" s="166"/>
      <c r="E65" s="166">
        <f t="shared" si="15"/>
        <v>0</v>
      </c>
      <c r="F65" s="166">
        <f t="shared" si="16"/>
        <v>0</v>
      </c>
      <c r="G65" s="166"/>
      <c r="H65" s="166"/>
      <c r="I65" s="166"/>
      <c r="J65" s="166"/>
    </row>
    <row r="66" spans="1:10" ht="36">
      <c r="A66" s="175" t="s">
        <v>365</v>
      </c>
      <c r="B66" s="198" t="s">
        <v>366</v>
      </c>
      <c r="C66" s="166"/>
      <c r="D66" s="166"/>
      <c r="E66" s="166">
        <f t="shared" si="15"/>
        <v>0</v>
      </c>
      <c r="F66" s="166">
        <f t="shared" si="16"/>
        <v>0</v>
      </c>
      <c r="G66" s="166"/>
      <c r="H66" s="166"/>
      <c r="I66" s="166"/>
      <c r="J66" s="166"/>
    </row>
    <row r="67" spans="1:10" ht="36">
      <c r="A67" s="137" t="s">
        <v>879</v>
      </c>
      <c r="B67" s="214" t="s">
        <v>821</v>
      </c>
      <c r="C67" s="126"/>
      <c r="D67" s="126"/>
      <c r="E67" s="132">
        <f>SUM(E68:E69)</f>
        <v>0</v>
      </c>
      <c r="F67" s="132">
        <f t="shared" ref="F67:J67" si="17">SUM(F68:F69)</f>
        <v>0</v>
      </c>
      <c r="G67" s="132">
        <f t="shared" si="17"/>
        <v>0</v>
      </c>
      <c r="H67" s="132">
        <f t="shared" si="17"/>
        <v>0</v>
      </c>
      <c r="I67" s="132">
        <f t="shared" si="17"/>
        <v>0</v>
      </c>
      <c r="J67" s="132">
        <f t="shared" si="17"/>
        <v>0</v>
      </c>
    </row>
    <row r="68" spans="1:10" ht="24">
      <c r="A68" s="175" t="s">
        <v>367</v>
      </c>
      <c r="B68" s="198" t="s">
        <v>368</v>
      </c>
      <c r="C68" s="166"/>
      <c r="D68" s="166"/>
      <c r="E68" s="166">
        <f>SUM(I68+J68)</f>
        <v>0</v>
      </c>
      <c r="F68" s="166">
        <f>SUM(G68+H68)</f>
        <v>0</v>
      </c>
      <c r="G68" s="166"/>
      <c r="H68" s="166"/>
      <c r="I68" s="166"/>
      <c r="J68" s="166"/>
    </row>
    <row r="69" spans="1:10" ht="24">
      <c r="A69" s="175" t="s">
        <v>369</v>
      </c>
      <c r="B69" s="198" t="s">
        <v>370</v>
      </c>
      <c r="C69" s="166"/>
      <c r="D69" s="166"/>
      <c r="E69" s="166">
        <f>SUM(I69+J69)</f>
        <v>0</v>
      </c>
      <c r="F69" s="166">
        <f>SUM(G69+H69)</f>
        <v>0</v>
      </c>
      <c r="G69" s="166"/>
      <c r="H69" s="166"/>
      <c r="I69" s="166"/>
      <c r="J69" s="166"/>
    </row>
    <row r="70" spans="1:10" ht="24">
      <c r="A70" s="125" t="s">
        <v>371</v>
      </c>
      <c r="B70" s="161" t="s">
        <v>372</v>
      </c>
      <c r="C70" s="126"/>
      <c r="D70" s="126"/>
      <c r="E70" s="132">
        <f>SUM(E71:E85)</f>
        <v>78690</v>
      </c>
      <c r="F70" s="132">
        <f>SUM(F71:F85)</f>
        <v>78690</v>
      </c>
      <c r="G70" s="132">
        <f t="shared" ref="G70:J70" si="18">SUM(G71:G85)</f>
        <v>24544</v>
      </c>
      <c r="H70" s="132">
        <f t="shared" si="18"/>
        <v>54146</v>
      </c>
      <c r="I70" s="132">
        <f t="shared" si="18"/>
        <v>0</v>
      </c>
      <c r="J70" s="132">
        <f t="shared" si="18"/>
        <v>0</v>
      </c>
    </row>
    <row r="71" spans="1:10" ht="24">
      <c r="A71" s="175" t="s">
        <v>373</v>
      </c>
      <c r="B71" s="198" t="s">
        <v>374</v>
      </c>
      <c r="C71" s="166"/>
      <c r="D71" s="166"/>
      <c r="E71" s="166">
        <f>SUM(F71+I71+J71)</f>
        <v>0</v>
      </c>
      <c r="F71" s="166">
        <f>SUM(G71+H71)</f>
        <v>0</v>
      </c>
      <c r="G71" s="166"/>
      <c r="H71" s="166"/>
      <c r="I71" s="166"/>
      <c r="J71" s="166"/>
    </row>
    <row r="72" spans="1:10" ht="24">
      <c r="A72" s="175" t="s">
        <v>375</v>
      </c>
      <c r="B72" s="198" t="s">
        <v>376</v>
      </c>
      <c r="C72" s="166"/>
      <c r="D72" s="166"/>
      <c r="E72" s="166">
        <f t="shared" ref="E72:E85" si="19">SUM(F72+I72+J72)</f>
        <v>0</v>
      </c>
      <c r="F72" s="166">
        <f t="shared" ref="F72:F85" si="20">SUM(G72+H72)</f>
        <v>0</v>
      </c>
      <c r="G72" s="166"/>
      <c r="H72" s="166"/>
      <c r="I72" s="166"/>
      <c r="J72" s="166"/>
    </row>
    <row r="73" spans="1:10">
      <c r="A73" s="127"/>
      <c r="B73" s="136" t="s">
        <v>724</v>
      </c>
      <c r="C73" s="129"/>
      <c r="D73" s="129">
        <v>2015</v>
      </c>
      <c r="E73" s="129">
        <f t="shared" si="19"/>
        <v>15000</v>
      </c>
      <c r="F73" s="129">
        <f t="shared" si="20"/>
        <v>15000</v>
      </c>
      <c r="G73" s="157">
        <v>5194</v>
      </c>
      <c r="H73" s="157">
        <v>9806</v>
      </c>
      <c r="I73" s="129">
        <v>0</v>
      </c>
      <c r="J73" s="129">
        <v>0</v>
      </c>
    </row>
    <row r="74" spans="1:10">
      <c r="A74" s="127"/>
      <c r="B74" s="136" t="s">
        <v>724</v>
      </c>
      <c r="C74" s="129"/>
      <c r="D74" s="129">
        <v>2016</v>
      </c>
      <c r="E74" s="129">
        <f t="shared" si="19"/>
        <v>12694</v>
      </c>
      <c r="F74" s="129">
        <f t="shared" si="20"/>
        <v>12694</v>
      </c>
      <c r="G74" s="157">
        <v>12694</v>
      </c>
      <c r="H74" s="157">
        <v>0</v>
      </c>
      <c r="I74" s="129">
        <v>0</v>
      </c>
      <c r="J74" s="129">
        <v>0</v>
      </c>
    </row>
    <row r="75" spans="1:10" ht="24">
      <c r="A75" s="127"/>
      <c r="B75" s="136" t="s">
        <v>769</v>
      </c>
      <c r="C75" s="129"/>
      <c r="D75" s="129">
        <v>2017</v>
      </c>
      <c r="E75" s="129">
        <f t="shared" si="19"/>
        <v>22644</v>
      </c>
      <c r="F75" s="129">
        <f t="shared" si="20"/>
        <v>22644</v>
      </c>
      <c r="G75" s="157">
        <v>0</v>
      </c>
      <c r="H75" s="157">
        <v>22644</v>
      </c>
      <c r="I75" s="129">
        <v>0</v>
      </c>
      <c r="J75" s="129">
        <v>0</v>
      </c>
    </row>
    <row r="76" spans="1:10" ht="24.75" customHeight="1">
      <c r="A76" s="127"/>
      <c r="B76" s="136" t="s">
        <v>770</v>
      </c>
      <c r="C76" s="129"/>
      <c r="D76" s="129">
        <v>2017</v>
      </c>
      <c r="E76" s="129">
        <f t="shared" si="19"/>
        <v>18060</v>
      </c>
      <c r="F76" s="129">
        <f t="shared" si="20"/>
        <v>18060</v>
      </c>
      <c r="G76" s="157">
        <v>0</v>
      </c>
      <c r="H76" s="157">
        <v>18060</v>
      </c>
      <c r="I76" s="129">
        <v>0</v>
      </c>
      <c r="J76" s="129">
        <v>0</v>
      </c>
    </row>
    <row r="77" spans="1:10" ht="48">
      <c r="A77" s="127" t="s">
        <v>377</v>
      </c>
      <c r="B77" s="136" t="s">
        <v>378</v>
      </c>
      <c r="C77" s="129"/>
      <c r="D77" s="129"/>
      <c r="E77" s="129">
        <f t="shared" si="19"/>
        <v>0</v>
      </c>
      <c r="F77" s="129">
        <f t="shared" si="20"/>
        <v>0</v>
      </c>
      <c r="G77" s="129"/>
      <c r="H77" s="129"/>
      <c r="I77" s="129"/>
      <c r="J77" s="129"/>
    </row>
    <row r="78" spans="1:10" ht="24">
      <c r="A78" s="127" t="s">
        <v>379</v>
      </c>
      <c r="B78" s="136" t="s">
        <v>380</v>
      </c>
      <c r="C78" s="129"/>
      <c r="D78" s="129"/>
      <c r="E78" s="129">
        <f t="shared" si="19"/>
        <v>0</v>
      </c>
      <c r="F78" s="129">
        <f t="shared" si="20"/>
        <v>0</v>
      </c>
      <c r="G78" s="129"/>
      <c r="H78" s="129"/>
      <c r="I78" s="129"/>
      <c r="J78" s="129"/>
    </row>
    <row r="79" spans="1:10">
      <c r="A79" s="127"/>
      <c r="B79" s="136" t="s">
        <v>717</v>
      </c>
      <c r="C79" s="129"/>
      <c r="D79" s="129"/>
      <c r="E79" s="129">
        <f t="shared" si="19"/>
        <v>780</v>
      </c>
      <c r="F79" s="129">
        <f t="shared" si="20"/>
        <v>780</v>
      </c>
      <c r="G79" s="129">
        <v>0</v>
      </c>
      <c r="H79" s="129">
        <v>780</v>
      </c>
      <c r="I79" s="129">
        <v>0</v>
      </c>
      <c r="J79" s="129">
        <v>0</v>
      </c>
    </row>
    <row r="80" spans="1:10">
      <c r="A80" s="127"/>
      <c r="B80" s="136" t="s">
        <v>732</v>
      </c>
      <c r="C80" s="129"/>
      <c r="D80" s="129"/>
      <c r="E80" s="129">
        <f t="shared" si="19"/>
        <v>2856</v>
      </c>
      <c r="F80" s="129">
        <f t="shared" si="20"/>
        <v>2856</v>
      </c>
      <c r="G80" s="129">
        <v>0</v>
      </c>
      <c r="H80" s="129">
        <v>2856</v>
      </c>
      <c r="I80" s="129">
        <v>0</v>
      </c>
      <c r="J80" s="129">
        <v>0</v>
      </c>
    </row>
    <row r="81" spans="1:10" ht="36">
      <c r="A81" s="127" t="s">
        <v>381</v>
      </c>
      <c r="B81" s="136" t="s">
        <v>382</v>
      </c>
      <c r="C81" s="129"/>
      <c r="D81" s="129"/>
      <c r="E81" s="129">
        <f t="shared" si="19"/>
        <v>0</v>
      </c>
      <c r="F81" s="129">
        <f t="shared" si="20"/>
        <v>0</v>
      </c>
      <c r="G81" s="129"/>
      <c r="H81" s="129"/>
      <c r="I81" s="129"/>
      <c r="J81" s="129"/>
    </row>
    <row r="82" spans="1:10" ht="36">
      <c r="A82" s="127" t="s">
        <v>383</v>
      </c>
      <c r="B82" s="136" t="s">
        <v>384</v>
      </c>
      <c r="C82" s="129"/>
      <c r="D82" s="129"/>
      <c r="E82" s="129">
        <f t="shared" si="19"/>
        <v>0</v>
      </c>
      <c r="F82" s="129">
        <f t="shared" si="20"/>
        <v>0</v>
      </c>
      <c r="G82" s="129"/>
      <c r="H82" s="129"/>
      <c r="I82" s="129"/>
      <c r="J82" s="129"/>
    </row>
    <row r="83" spans="1:10" ht="24">
      <c r="A83" s="175" t="s">
        <v>385</v>
      </c>
      <c r="B83" s="198" t="s">
        <v>386</v>
      </c>
      <c r="C83" s="166"/>
      <c r="D83" s="166"/>
      <c r="E83" s="166">
        <f t="shared" si="19"/>
        <v>0</v>
      </c>
      <c r="F83" s="166">
        <f t="shared" si="20"/>
        <v>0</v>
      </c>
      <c r="G83" s="166"/>
      <c r="H83" s="166"/>
      <c r="I83" s="166"/>
      <c r="J83" s="166"/>
    </row>
    <row r="84" spans="1:10" ht="24">
      <c r="A84" s="127"/>
      <c r="B84" s="136" t="s">
        <v>741</v>
      </c>
      <c r="C84" s="129"/>
      <c r="D84" s="129">
        <v>2014</v>
      </c>
      <c r="E84" s="129">
        <f t="shared" si="19"/>
        <v>4656</v>
      </c>
      <c r="F84" s="129">
        <f t="shared" si="20"/>
        <v>4656</v>
      </c>
      <c r="G84" s="157">
        <v>4656</v>
      </c>
      <c r="H84" s="129">
        <v>0</v>
      </c>
      <c r="I84" s="129">
        <v>0</v>
      </c>
      <c r="J84" s="129">
        <v>0</v>
      </c>
    </row>
    <row r="85" spans="1:10" ht="24">
      <c r="A85" s="127"/>
      <c r="B85" s="136" t="s">
        <v>742</v>
      </c>
      <c r="C85" s="129"/>
      <c r="D85" s="129">
        <v>2014</v>
      </c>
      <c r="E85" s="129">
        <f t="shared" si="19"/>
        <v>2000</v>
      </c>
      <c r="F85" s="129">
        <f t="shared" si="20"/>
        <v>2000</v>
      </c>
      <c r="G85" s="157">
        <v>2000</v>
      </c>
      <c r="H85" s="129">
        <v>0</v>
      </c>
      <c r="I85" s="129">
        <v>0</v>
      </c>
      <c r="J85" s="129">
        <v>0</v>
      </c>
    </row>
    <row r="86" spans="1:10" ht="36">
      <c r="A86" s="125" t="s">
        <v>387</v>
      </c>
      <c r="B86" s="161" t="s">
        <v>388</v>
      </c>
      <c r="C86" s="126"/>
      <c r="D86" s="126"/>
      <c r="E86" s="132">
        <f>SUM(E87)</f>
        <v>0</v>
      </c>
      <c r="F86" s="132">
        <f t="shared" ref="F86:J86" si="21">SUM(F87)</f>
        <v>0</v>
      </c>
      <c r="G86" s="132">
        <f t="shared" si="21"/>
        <v>0</v>
      </c>
      <c r="H86" s="132">
        <f t="shared" si="21"/>
        <v>0</v>
      </c>
      <c r="I86" s="132">
        <f t="shared" si="21"/>
        <v>0</v>
      </c>
      <c r="J86" s="132">
        <f t="shared" si="21"/>
        <v>0</v>
      </c>
    </row>
    <row r="87" spans="1:10" ht="24">
      <c r="A87" s="175" t="s">
        <v>389</v>
      </c>
      <c r="B87" s="194" t="s">
        <v>390</v>
      </c>
      <c r="C87" s="166"/>
      <c r="D87" s="166"/>
      <c r="E87" s="166">
        <f>SUM(I87+J87)</f>
        <v>0</v>
      </c>
      <c r="F87" s="166">
        <f>SUM(G87+H87)</f>
        <v>0</v>
      </c>
      <c r="G87" s="166"/>
      <c r="H87" s="166"/>
      <c r="I87" s="166"/>
      <c r="J87" s="166"/>
    </row>
    <row r="88" spans="1:10" ht="24">
      <c r="A88" s="125" t="s">
        <v>391</v>
      </c>
      <c r="B88" s="214" t="s">
        <v>60</v>
      </c>
      <c r="C88" s="126"/>
      <c r="D88" s="126"/>
      <c r="E88" s="215">
        <f>SUM(E89:E95)</f>
        <v>134717.66999999998</v>
      </c>
      <c r="F88" s="215">
        <f>SUM(F89:F95)</f>
        <v>134717.66999999998</v>
      </c>
      <c r="G88" s="215">
        <f t="shared" ref="G88:J88" si="22">SUM(G89:G95)</f>
        <v>30943.83</v>
      </c>
      <c r="H88" s="215">
        <f t="shared" si="22"/>
        <v>103773.84</v>
      </c>
      <c r="I88" s="132">
        <f t="shared" si="22"/>
        <v>0</v>
      </c>
      <c r="J88" s="132">
        <f t="shared" si="22"/>
        <v>0</v>
      </c>
    </row>
    <row r="89" spans="1:10" ht="24">
      <c r="A89" s="127" t="s">
        <v>392</v>
      </c>
      <c r="B89" s="136" t="s">
        <v>393</v>
      </c>
      <c r="C89" s="129"/>
      <c r="D89" s="129">
        <v>2015</v>
      </c>
      <c r="E89" s="129">
        <f>SUM(F89+I89+J89)</f>
        <v>101721.67</v>
      </c>
      <c r="F89" s="129">
        <f>SUM(G89+H89)</f>
        <v>101721.67</v>
      </c>
      <c r="G89" s="159">
        <v>30943.83</v>
      </c>
      <c r="H89" s="159">
        <v>70777.84</v>
      </c>
      <c r="I89" s="129">
        <v>0</v>
      </c>
      <c r="J89" s="129">
        <v>0</v>
      </c>
    </row>
    <row r="90" spans="1:10" ht="24">
      <c r="A90" s="127" t="s">
        <v>394</v>
      </c>
      <c r="B90" s="98" t="s">
        <v>395</v>
      </c>
      <c r="C90" s="129"/>
      <c r="D90" s="129"/>
      <c r="E90" s="129">
        <f t="shared" ref="E90:E95" si="23">SUM(F90+I90+J90)</f>
        <v>0</v>
      </c>
      <c r="F90" s="129">
        <f t="shared" ref="F90:F95" si="24">SUM(G90+H90)</f>
        <v>0</v>
      </c>
      <c r="G90" s="129"/>
      <c r="H90" s="129"/>
      <c r="I90" s="129"/>
      <c r="J90" s="129"/>
    </row>
    <row r="91" spans="1:10" ht="24">
      <c r="A91" s="127" t="s">
        <v>396</v>
      </c>
      <c r="B91" s="136" t="s">
        <v>397</v>
      </c>
      <c r="C91" s="129"/>
      <c r="D91" s="129"/>
      <c r="E91" s="129">
        <f t="shared" si="23"/>
        <v>0</v>
      </c>
      <c r="F91" s="129">
        <f t="shared" si="24"/>
        <v>0</v>
      </c>
      <c r="G91" s="129"/>
      <c r="H91" s="129"/>
      <c r="I91" s="129"/>
      <c r="J91" s="129"/>
    </row>
    <row r="92" spans="1:10">
      <c r="A92" s="127" t="s">
        <v>398</v>
      </c>
      <c r="B92" s="136" t="s">
        <v>399</v>
      </c>
      <c r="C92" s="129"/>
      <c r="D92" s="129"/>
      <c r="E92" s="129">
        <f t="shared" si="23"/>
        <v>0</v>
      </c>
      <c r="F92" s="129">
        <f t="shared" si="24"/>
        <v>0</v>
      </c>
      <c r="G92" s="129"/>
      <c r="H92" s="129"/>
      <c r="I92" s="129"/>
      <c r="J92" s="129"/>
    </row>
    <row r="93" spans="1:10" ht="13.5" customHeight="1">
      <c r="A93" s="127" t="s">
        <v>400</v>
      </c>
      <c r="B93" s="136" t="s">
        <v>401</v>
      </c>
      <c r="C93" s="129"/>
      <c r="D93" s="129"/>
      <c r="E93" s="129">
        <f t="shared" si="23"/>
        <v>0</v>
      </c>
      <c r="F93" s="129">
        <f t="shared" si="24"/>
        <v>0</v>
      </c>
      <c r="G93" s="129"/>
      <c r="H93" s="129"/>
      <c r="I93" s="129"/>
      <c r="J93" s="129"/>
    </row>
    <row r="94" spans="1:10" ht="13.5" customHeight="1">
      <c r="A94" s="127"/>
      <c r="B94" s="136" t="s">
        <v>729</v>
      </c>
      <c r="C94" s="129"/>
      <c r="D94" s="129">
        <v>2015</v>
      </c>
      <c r="E94" s="129">
        <f t="shared" si="23"/>
        <v>15255</v>
      </c>
      <c r="F94" s="129">
        <f t="shared" si="24"/>
        <v>15255</v>
      </c>
      <c r="G94" s="129">
        <v>0</v>
      </c>
      <c r="H94" s="157">
        <v>15255</v>
      </c>
      <c r="I94" s="129">
        <v>0</v>
      </c>
      <c r="J94" s="129">
        <v>0</v>
      </c>
    </row>
    <row r="95" spans="1:10" ht="13.5" customHeight="1">
      <c r="A95" s="127"/>
      <c r="B95" s="136" t="s">
        <v>730</v>
      </c>
      <c r="C95" s="129"/>
      <c r="D95" s="129">
        <v>2015</v>
      </c>
      <c r="E95" s="129">
        <f t="shared" si="23"/>
        <v>17741</v>
      </c>
      <c r="F95" s="129">
        <f t="shared" si="24"/>
        <v>17741</v>
      </c>
      <c r="G95" s="129">
        <v>0</v>
      </c>
      <c r="H95" s="157">
        <v>17741</v>
      </c>
      <c r="I95" s="129">
        <v>0</v>
      </c>
      <c r="J95" s="129">
        <v>0</v>
      </c>
    </row>
    <row r="96" spans="1:10" ht="24">
      <c r="A96" s="125" t="s">
        <v>402</v>
      </c>
      <c r="B96" s="161" t="s">
        <v>61</v>
      </c>
      <c r="C96" s="126"/>
      <c r="D96" s="126"/>
      <c r="E96" s="132">
        <f>SUM(E97:E104)</f>
        <v>127269</v>
      </c>
      <c r="F96" s="132">
        <f>SUM(F97:F104)</f>
        <v>127269</v>
      </c>
      <c r="G96" s="132">
        <f t="shared" ref="G96:J96" si="25">SUM(G97:G104)</f>
        <v>118969</v>
      </c>
      <c r="H96" s="132">
        <f t="shared" si="25"/>
        <v>8300</v>
      </c>
      <c r="I96" s="132">
        <f t="shared" si="25"/>
        <v>0</v>
      </c>
      <c r="J96" s="132">
        <f t="shared" si="25"/>
        <v>0</v>
      </c>
    </row>
    <row r="97" spans="1:11" ht="18" customHeight="1">
      <c r="A97" s="127" t="s">
        <v>403</v>
      </c>
      <c r="B97" s="98" t="s">
        <v>404</v>
      </c>
      <c r="C97" s="129"/>
      <c r="D97" s="129">
        <v>2014</v>
      </c>
      <c r="E97" s="129">
        <f>SUM(F97+I97+J97)</f>
        <v>39743</v>
      </c>
      <c r="F97" s="129">
        <f>SUM(G97+H97)</f>
        <v>39743</v>
      </c>
      <c r="G97" s="129">
        <v>39743</v>
      </c>
      <c r="H97" s="129">
        <v>0</v>
      </c>
      <c r="I97" s="129">
        <v>0</v>
      </c>
      <c r="J97" s="129">
        <v>0</v>
      </c>
    </row>
    <row r="98" spans="1:11" ht="18" customHeight="1">
      <c r="A98" s="127"/>
      <c r="B98" s="98" t="s">
        <v>404</v>
      </c>
      <c r="C98" s="129"/>
      <c r="D98" s="129">
        <v>2015</v>
      </c>
      <c r="E98" s="129">
        <f t="shared" ref="E98:E104" si="26">SUM(F98+I98+J98)</f>
        <v>9086</v>
      </c>
      <c r="F98" s="129">
        <f t="shared" ref="F98:F104" si="27">SUM(G98+H98)</f>
        <v>9086</v>
      </c>
      <c r="G98" s="129">
        <v>9086</v>
      </c>
      <c r="H98" s="129">
        <v>0</v>
      </c>
      <c r="I98" s="129">
        <v>0</v>
      </c>
      <c r="J98" s="129">
        <v>0</v>
      </c>
    </row>
    <row r="99" spans="1:11" ht="24" customHeight="1">
      <c r="A99" s="127"/>
      <c r="B99" s="98" t="s">
        <v>733</v>
      </c>
      <c r="C99" s="129"/>
      <c r="D99" s="129">
        <v>2015</v>
      </c>
      <c r="E99" s="129">
        <f t="shared" si="26"/>
        <v>9892</v>
      </c>
      <c r="F99" s="129">
        <f t="shared" si="27"/>
        <v>9892</v>
      </c>
      <c r="G99" s="129">
        <v>9892</v>
      </c>
      <c r="H99" s="129">
        <v>0</v>
      </c>
      <c r="I99" s="129">
        <v>0</v>
      </c>
      <c r="J99" s="129">
        <v>0</v>
      </c>
    </row>
    <row r="100" spans="1:11" ht="26.25" customHeight="1">
      <c r="A100" s="127"/>
      <c r="B100" s="98" t="s">
        <v>733</v>
      </c>
      <c r="C100" s="129"/>
      <c r="D100" s="129">
        <v>2016</v>
      </c>
      <c r="E100" s="129">
        <f t="shared" si="26"/>
        <v>47599</v>
      </c>
      <c r="F100" s="129">
        <f t="shared" si="27"/>
        <v>47599</v>
      </c>
      <c r="G100" s="129">
        <v>47599</v>
      </c>
      <c r="H100" s="129">
        <v>0</v>
      </c>
      <c r="I100" s="129">
        <v>0</v>
      </c>
      <c r="J100" s="129">
        <v>0</v>
      </c>
    </row>
    <row r="101" spans="1:11" ht="24">
      <c r="A101" s="127" t="s">
        <v>405</v>
      </c>
      <c r="B101" s="98" t="s">
        <v>406</v>
      </c>
      <c r="C101" s="129"/>
      <c r="D101" s="129"/>
      <c r="E101" s="129">
        <f t="shared" si="26"/>
        <v>0</v>
      </c>
      <c r="F101" s="129">
        <f t="shared" si="27"/>
        <v>0</v>
      </c>
      <c r="G101" s="129"/>
      <c r="H101" s="129"/>
      <c r="I101" s="129"/>
      <c r="J101" s="129"/>
    </row>
    <row r="102" spans="1:11">
      <c r="A102" s="127" t="s">
        <v>407</v>
      </c>
      <c r="B102" s="98" t="s">
        <v>408</v>
      </c>
      <c r="C102" s="129"/>
      <c r="D102" s="129"/>
      <c r="E102" s="129">
        <f t="shared" si="26"/>
        <v>12649</v>
      </c>
      <c r="F102" s="129">
        <f t="shared" si="27"/>
        <v>12649</v>
      </c>
      <c r="G102" s="129">
        <v>12649</v>
      </c>
      <c r="H102" s="129">
        <v>0</v>
      </c>
      <c r="I102" s="129">
        <v>0</v>
      </c>
      <c r="J102" s="129">
        <v>0</v>
      </c>
    </row>
    <row r="103" spans="1:11" ht="24">
      <c r="A103" s="127" t="s">
        <v>409</v>
      </c>
      <c r="B103" s="98" t="s">
        <v>410</v>
      </c>
      <c r="C103" s="129"/>
      <c r="D103" s="129"/>
      <c r="E103" s="129">
        <f t="shared" si="26"/>
        <v>0</v>
      </c>
      <c r="F103" s="129">
        <f t="shared" si="27"/>
        <v>0</v>
      </c>
      <c r="G103" s="129"/>
      <c r="H103" s="129"/>
      <c r="I103" s="129"/>
      <c r="J103" s="129"/>
    </row>
    <row r="104" spans="1:11">
      <c r="A104" s="127"/>
      <c r="B104" s="98" t="s">
        <v>762</v>
      </c>
      <c r="C104" s="129"/>
      <c r="D104" s="129">
        <v>2016</v>
      </c>
      <c r="E104" s="129">
        <f t="shared" si="26"/>
        <v>8300</v>
      </c>
      <c r="F104" s="129">
        <f t="shared" si="27"/>
        <v>8300</v>
      </c>
      <c r="G104" s="129">
        <v>0</v>
      </c>
      <c r="H104" s="129">
        <v>8300</v>
      </c>
      <c r="I104" s="129">
        <v>0</v>
      </c>
      <c r="J104" s="129">
        <v>0</v>
      </c>
    </row>
    <row r="105" spans="1:11" ht="24">
      <c r="A105" s="125" t="s">
        <v>411</v>
      </c>
      <c r="B105" s="214" t="s">
        <v>412</v>
      </c>
      <c r="C105" s="126"/>
      <c r="D105" s="126"/>
      <c r="E105" s="132">
        <f t="shared" ref="E105:J105" si="28">SUM(E106:E112)</f>
        <v>345275</v>
      </c>
      <c r="F105" s="132">
        <f t="shared" si="28"/>
        <v>345275</v>
      </c>
      <c r="G105" s="132">
        <f t="shared" si="28"/>
        <v>110000</v>
      </c>
      <c r="H105" s="132">
        <f t="shared" si="28"/>
        <v>235275</v>
      </c>
      <c r="I105" s="132">
        <f t="shared" si="28"/>
        <v>0</v>
      </c>
      <c r="J105" s="132">
        <f t="shared" si="28"/>
        <v>0</v>
      </c>
    </row>
    <row r="106" spans="1:11" ht="24">
      <c r="A106" s="175" t="s">
        <v>413</v>
      </c>
      <c r="B106" s="198" t="s">
        <v>414</v>
      </c>
      <c r="C106" s="166"/>
      <c r="D106" s="166"/>
      <c r="E106" s="166">
        <f>SUM(F106+I106+J106)</f>
        <v>0</v>
      </c>
      <c r="F106" s="166">
        <f>SUM(G106+H106)</f>
        <v>0</v>
      </c>
      <c r="G106" s="166"/>
      <c r="H106" s="166"/>
      <c r="I106" s="166"/>
      <c r="J106" s="166"/>
    </row>
    <row r="107" spans="1:11" ht="24">
      <c r="A107" s="127" t="s">
        <v>415</v>
      </c>
      <c r="B107" s="136" t="s">
        <v>746</v>
      </c>
      <c r="C107" s="129"/>
      <c r="D107" s="129">
        <v>2017</v>
      </c>
      <c r="E107" s="129">
        <f t="shared" ref="E107:E112" si="29">SUM(F107+I107+J107)</f>
        <v>120000</v>
      </c>
      <c r="F107" s="129">
        <f t="shared" ref="F107:F112" si="30">SUM(G107+H107)</f>
        <v>120000</v>
      </c>
      <c r="G107" s="157">
        <v>70000</v>
      </c>
      <c r="H107" s="157">
        <v>50000</v>
      </c>
      <c r="I107" s="129">
        <v>0</v>
      </c>
      <c r="J107" s="129">
        <v>0</v>
      </c>
      <c r="K107" s="31">
        <v>0</v>
      </c>
    </row>
    <row r="108" spans="1:11">
      <c r="A108" s="127" t="s">
        <v>417</v>
      </c>
      <c r="B108" s="136" t="s">
        <v>418</v>
      </c>
      <c r="C108" s="129"/>
      <c r="D108" s="129"/>
      <c r="E108" s="129">
        <f t="shared" si="29"/>
        <v>0</v>
      </c>
      <c r="F108" s="129">
        <f t="shared" si="30"/>
        <v>0</v>
      </c>
      <c r="G108" s="129"/>
      <c r="H108" s="129"/>
      <c r="I108" s="129"/>
      <c r="J108" s="129"/>
      <c r="K108" s="31"/>
    </row>
    <row r="109" spans="1:11">
      <c r="A109" s="127"/>
      <c r="B109" s="136" t="s">
        <v>764</v>
      </c>
      <c r="C109" s="129"/>
      <c r="D109" s="129">
        <v>2016</v>
      </c>
      <c r="E109" s="129">
        <f t="shared" si="29"/>
        <v>35206</v>
      </c>
      <c r="F109" s="129">
        <f t="shared" si="30"/>
        <v>35206</v>
      </c>
      <c r="G109" s="129">
        <v>0</v>
      </c>
      <c r="H109" s="129">
        <v>35206</v>
      </c>
      <c r="I109" s="129">
        <v>0</v>
      </c>
      <c r="J109" s="129">
        <v>0</v>
      </c>
      <c r="K109" s="31"/>
    </row>
    <row r="110" spans="1:11">
      <c r="A110" s="127"/>
      <c r="B110" s="136" t="s">
        <v>765</v>
      </c>
      <c r="C110" s="129"/>
      <c r="D110" s="129">
        <v>2016</v>
      </c>
      <c r="E110" s="129">
        <f t="shared" si="29"/>
        <v>167669</v>
      </c>
      <c r="F110" s="129">
        <f t="shared" si="30"/>
        <v>167669</v>
      </c>
      <c r="G110" s="129">
        <v>40000</v>
      </c>
      <c r="H110" s="129">
        <v>127669</v>
      </c>
      <c r="I110" s="129">
        <v>0</v>
      </c>
      <c r="J110" s="129">
        <v>0</v>
      </c>
      <c r="K110" s="31"/>
    </row>
    <row r="111" spans="1:11">
      <c r="A111" s="127"/>
      <c r="B111" s="136" t="s">
        <v>765</v>
      </c>
      <c r="C111" s="129"/>
      <c r="D111" s="129">
        <v>2016</v>
      </c>
      <c r="E111" s="129">
        <f t="shared" si="29"/>
        <v>22400</v>
      </c>
      <c r="F111" s="129">
        <f t="shared" si="30"/>
        <v>22400</v>
      </c>
      <c r="G111" s="129">
        <v>0</v>
      </c>
      <c r="H111" s="129">
        <v>22400</v>
      </c>
      <c r="I111" s="129">
        <v>0</v>
      </c>
      <c r="J111" s="129">
        <v>0</v>
      </c>
      <c r="K111" s="31"/>
    </row>
    <row r="112" spans="1:11">
      <c r="A112" s="175" t="s">
        <v>419</v>
      </c>
      <c r="B112" s="194" t="s">
        <v>420</v>
      </c>
      <c r="C112" s="166"/>
      <c r="D112" s="166"/>
      <c r="E112" s="166">
        <f t="shared" si="29"/>
        <v>0</v>
      </c>
      <c r="F112" s="166">
        <f t="shared" si="30"/>
        <v>0</v>
      </c>
      <c r="G112" s="166"/>
      <c r="H112" s="166"/>
      <c r="I112" s="166"/>
      <c r="J112" s="166"/>
    </row>
    <row r="113" spans="1:10">
      <c r="A113" s="144"/>
      <c r="B113" s="145" t="s">
        <v>240</v>
      </c>
      <c r="C113" s="156"/>
      <c r="D113" s="156"/>
      <c r="E113" s="162">
        <f>SUM(E105+E96+E88+E86+E70+E67+E55+E44+E26+E6)</f>
        <v>15717478.67</v>
      </c>
      <c r="F113" s="162">
        <f>SUM(F105+F96+F88+F86+F70+F67+F61+F55+F44+F26+F6)</f>
        <v>8484438.6699999999</v>
      </c>
      <c r="G113" s="162">
        <f>SUM(G105+G96+G88+G86+G70+G67+G55+G44+G26+G6)</f>
        <v>3084442.83</v>
      </c>
      <c r="H113" s="162">
        <f>SUM(H105+H96+H88+H86+H70+H67+H55+H44+H26+H6)</f>
        <v>5399995.8399999999</v>
      </c>
      <c r="I113" s="162">
        <f>SUM(I105+I96+I88+I86+I70+I67+I55+I44+I26+I6)</f>
        <v>0</v>
      </c>
      <c r="J113" s="162">
        <f>SUM(J105+J96+J88+J86+J70+J67+J55+J44+J26+J6)</f>
        <v>7233040</v>
      </c>
    </row>
    <row r="114" spans="1:10" ht="24">
      <c r="A114" s="184" t="s">
        <v>421</v>
      </c>
      <c r="B114" s="216" t="s">
        <v>62</v>
      </c>
      <c r="C114" s="156"/>
      <c r="D114" s="156"/>
      <c r="E114" s="156"/>
      <c r="F114" s="156"/>
      <c r="G114" s="156"/>
      <c r="H114" s="156"/>
      <c r="I114" s="156"/>
      <c r="J114" s="156"/>
    </row>
    <row r="115" spans="1:10" ht="24">
      <c r="A115" s="125" t="s">
        <v>422</v>
      </c>
      <c r="B115" s="161" t="s">
        <v>63</v>
      </c>
      <c r="C115" s="126"/>
      <c r="D115" s="126"/>
      <c r="E115" s="132">
        <f>SUM(E116:E120)</f>
        <v>106814</v>
      </c>
      <c r="F115" s="132">
        <f t="shared" ref="F115:J115" si="31">SUM(F116:F120)</f>
        <v>106814</v>
      </c>
      <c r="G115" s="132">
        <f t="shared" si="31"/>
        <v>0</v>
      </c>
      <c r="H115" s="132">
        <f t="shared" si="31"/>
        <v>106814</v>
      </c>
      <c r="I115" s="132">
        <f t="shared" si="31"/>
        <v>0</v>
      </c>
      <c r="J115" s="132">
        <f t="shared" si="31"/>
        <v>0</v>
      </c>
    </row>
    <row r="116" spans="1:10" ht="36">
      <c r="A116" s="127" t="s">
        <v>423</v>
      </c>
      <c r="B116" s="136" t="s">
        <v>424</v>
      </c>
      <c r="C116" s="129"/>
      <c r="D116" s="129"/>
      <c r="E116" s="129">
        <f>SUM(F116+I116+J116)</f>
        <v>0</v>
      </c>
      <c r="F116" s="129">
        <f>SUM(G116+H116)</f>
        <v>0</v>
      </c>
      <c r="G116" s="129"/>
      <c r="H116" s="129"/>
      <c r="I116" s="129"/>
      <c r="J116" s="129"/>
    </row>
    <row r="117" spans="1:10">
      <c r="A117" s="127" t="s">
        <v>425</v>
      </c>
      <c r="B117" s="136" t="s">
        <v>426</v>
      </c>
      <c r="C117" s="129"/>
      <c r="D117" s="129">
        <v>2015</v>
      </c>
      <c r="E117" s="129">
        <f t="shared" ref="E117:E120" si="32">SUM(F117+I117+J117)</f>
        <v>48384</v>
      </c>
      <c r="F117" s="129">
        <f t="shared" ref="F117:F120" si="33">SUM(G117+H117)</f>
        <v>48384</v>
      </c>
      <c r="G117" s="157">
        <v>0</v>
      </c>
      <c r="H117" s="129">
        <v>48384</v>
      </c>
      <c r="I117" s="129">
        <v>0</v>
      </c>
      <c r="J117" s="129">
        <v>0</v>
      </c>
    </row>
    <row r="118" spans="1:10" ht="19.5" customHeight="1">
      <c r="A118" s="127"/>
      <c r="B118" s="136"/>
      <c r="C118" s="129"/>
      <c r="D118" s="129">
        <v>2016</v>
      </c>
      <c r="E118" s="129">
        <f t="shared" si="32"/>
        <v>56678</v>
      </c>
      <c r="F118" s="129">
        <f t="shared" si="33"/>
        <v>56678</v>
      </c>
      <c r="G118" s="157">
        <v>0</v>
      </c>
      <c r="H118" s="129">
        <v>56678</v>
      </c>
      <c r="I118" s="129">
        <v>0</v>
      </c>
      <c r="J118" s="129">
        <v>0</v>
      </c>
    </row>
    <row r="119" spans="1:10" ht="24">
      <c r="A119" s="127" t="s">
        <v>427</v>
      </c>
      <c r="B119" s="136" t="s">
        <v>428</v>
      </c>
      <c r="C119" s="129"/>
      <c r="D119" s="129">
        <v>2015</v>
      </c>
      <c r="E119" s="129">
        <f t="shared" si="32"/>
        <v>1752</v>
      </c>
      <c r="F119" s="129">
        <f t="shared" si="33"/>
        <v>1752</v>
      </c>
      <c r="G119" s="129">
        <v>0</v>
      </c>
      <c r="H119" s="129">
        <v>1752</v>
      </c>
      <c r="I119" s="129">
        <v>0</v>
      </c>
      <c r="J119" s="129">
        <v>0</v>
      </c>
    </row>
    <row r="120" spans="1:10" ht="24">
      <c r="A120" s="127" t="s">
        <v>429</v>
      </c>
      <c r="B120" s="136" t="s">
        <v>430</v>
      </c>
      <c r="C120" s="129"/>
      <c r="D120" s="129"/>
      <c r="E120" s="129">
        <f t="shared" si="32"/>
        <v>0</v>
      </c>
      <c r="F120" s="129">
        <f t="shared" si="33"/>
        <v>0</v>
      </c>
      <c r="G120" s="129"/>
      <c r="H120" s="129"/>
      <c r="I120" s="129"/>
      <c r="J120" s="129"/>
    </row>
    <row r="121" spans="1:10">
      <c r="A121" s="144"/>
      <c r="B121" s="145" t="s">
        <v>240</v>
      </c>
      <c r="C121" s="156"/>
      <c r="D121" s="162">
        <f>SUM(E121+F121)</f>
        <v>213628</v>
      </c>
      <c r="E121" s="162">
        <f>SUM(E115)</f>
        <v>106814</v>
      </c>
      <c r="F121" s="162">
        <f t="shared" ref="F121:J121" si="34">SUM(F115)</f>
        <v>106814</v>
      </c>
      <c r="G121" s="162">
        <f t="shared" si="34"/>
        <v>0</v>
      </c>
      <c r="H121" s="162">
        <f t="shared" si="34"/>
        <v>106814</v>
      </c>
      <c r="I121" s="162">
        <f t="shared" si="34"/>
        <v>0</v>
      </c>
      <c r="J121" s="162">
        <f t="shared" si="34"/>
        <v>0</v>
      </c>
    </row>
    <row r="122" spans="1:10" ht="24">
      <c r="A122" s="184" t="s">
        <v>431</v>
      </c>
      <c r="B122" s="216" t="s">
        <v>432</v>
      </c>
      <c r="C122" s="156"/>
      <c r="D122" s="156"/>
      <c r="E122" s="156"/>
      <c r="F122" s="156"/>
      <c r="G122" s="156"/>
      <c r="H122" s="156"/>
      <c r="I122" s="156"/>
      <c r="J122" s="156"/>
    </row>
    <row r="123" spans="1:10">
      <c r="A123" s="125" t="s">
        <v>433</v>
      </c>
      <c r="B123" s="214" t="s">
        <v>64</v>
      </c>
      <c r="C123" s="126"/>
      <c r="D123" s="126"/>
      <c r="E123" s="132">
        <f>SUM(E124:E134)</f>
        <v>448710</v>
      </c>
      <c r="F123" s="132">
        <f t="shared" ref="F123:J123" si="35">SUM(F124:F134)</f>
        <v>89562</v>
      </c>
      <c r="G123" s="132">
        <f t="shared" si="35"/>
        <v>0</v>
      </c>
      <c r="H123" s="132">
        <f t="shared" si="35"/>
        <v>89562</v>
      </c>
      <c r="I123" s="132">
        <f t="shared" si="35"/>
        <v>0</v>
      </c>
      <c r="J123" s="132">
        <f t="shared" si="35"/>
        <v>359148</v>
      </c>
    </row>
    <row r="124" spans="1:10">
      <c r="A124" s="175" t="s">
        <v>434</v>
      </c>
      <c r="B124" s="198" t="s">
        <v>435</v>
      </c>
      <c r="C124" s="166"/>
      <c r="D124" s="166"/>
      <c r="E124" s="166">
        <f>SUM(F124+I124+J124)</f>
        <v>0</v>
      </c>
      <c r="F124" s="166">
        <f>SUM(G124+H124)</f>
        <v>0</v>
      </c>
      <c r="G124" s="166"/>
      <c r="H124" s="166"/>
      <c r="I124" s="166"/>
      <c r="J124" s="166"/>
    </row>
    <row r="125" spans="1:10" ht="48">
      <c r="A125" s="127" t="s">
        <v>436</v>
      </c>
      <c r="B125" s="98" t="s">
        <v>893</v>
      </c>
      <c r="C125" s="129"/>
      <c r="D125" s="129"/>
      <c r="E125" s="129">
        <f t="shared" ref="E125:E134" si="36">SUM(F125+I125+J125)</f>
        <v>0</v>
      </c>
      <c r="F125" s="129">
        <f t="shared" ref="F125:F134" si="37">SUM(G125+H125)</f>
        <v>0</v>
      </c>
      <c r="G125" s="129"/>
      <c r="H125" s="129"/>
      <c r="I125" s="129"/>
      <c r="J125" s="129"/>
    </row>
    <row r="126" spans="1:10" ht="36">
      <c r="A126" s="127" t="s">
        <v>438</v>
      </c>
      <c r="B126" s="98" t="s">
        <v>439</v>
      </c>
      <c r="C126" s="129"/>
      <c r="D126" s="129"/>
      <c r="E126" s="129">
        <f t="shared" si="36"/>
        <v>0</v>
      </c>
      <c r="F126" s="129">
        <f t="shared" si="37"/>
        <v>0</v>
      </c>
      <c r="G126" s="129"/>
      <c r="H126" s="129"/>
      <c r="I126" s="129"/>
      <c r="J126" s="129"/>
    </row>
    <row r="127" spans="1:10" ht="24">
      <c r="A127" s="127" t="s">
        <v>440</v>
      </c>
      <c r="B127" s="98" t="s">
        <v>441</v>
      </c>
      <c r="C127" s="129"/>
      <c r="D127" s="129"/>
      <c r="E127" s="129">
        <f t="shared" si="36"/>
        <v>0</v>
      </c>
      <c r="F127" s="129">
        <f t="shared" si="37"/>
        <v>0</v>
      </c>
      <c r="G127" s="129"/>
      <c r="H127" s="129"/>
      <c r="I127" s="129"/>
      <c r="J127" s="129"/>
    </row>
    <row r="128" spans="1:10" ht="24">
      <c r="A128" s="127" t="s">
        <v>442</v>
      </c>
      <c r="B128" s="98" t="s">
        <v>728</v>
      </c>
      <c r="C128" s="129"/>
      <c r="D128" s="129"/>
      <c r="E128" s="129">
        <f t="shared" si="36"/>
        <v>359148</v>
      </c>
      <c r="F128" s="129">
        <f t="shared" si="37"/>
        <v>0</v>
      </c>
      <c r="G128" s="129">
        <v>0</v>
      </c>
      <c r="H128" s="129">
        <v>0</v>
      </c>
      <c r="I128" s="129">
        <v>0</v>
      </c>
      <c r="J128" s="157">
        <v>359148</v>
      </c>
    </row>
    <row r="129" spans="1:10">
      <c r="A129" s="127" t="s">
        <v>444</v>
      </c>
      <c r="B129" s="136" t="s">
        <v>443</v>
      </c>
      <c r="C129" s="129"/>
      <c r="D129" s="129"/>
      <c r="E129" s="129">
        <f t="shared" si="36"/>
        <v>0</v>
      </c>
      <c r="F129" s="129">
        <f t="shared" si="37"/>
        <v>0</v>
      </c>
      <c r="G129" s="129"/>
      <c r="H129" s="129"/>
      <c r="I129" s="129"/>
      <c r="J129" s="129"/>
    </row>
    <row r="130" spans="1:10" ht="24">
      <c r="A130" s="127" t="s">
        <v>446</v>
      </c>
      <c r="B130" s="136" t="s">
        <v>445</v>
      </c>
      <c r="C130" s="129"/>
      <c r="D130" s="129"/>
      <c r="E130" s="129">
        <f t="shared" si="36"/>
        <v>0</v>
      </c>
      <c r="F130" s="129">
        <f t="shared" si="37"/>
        <v>0</v>
      </c>
      <c r="G130" s="129"/>
      <c r="H130" s="129"/>
      <c r="I130" s="129"/>
      <c r="J130" s="129"/>
    </row>
    <row r="131" spans="1:10" ht="24">
      <c r="A131" s="127" t="s">
        <v>448</v>
      </c>
      <c r="B131" s="136" t="s">
        <v>447</v>
      </c>
      <c r="C131" s="129"/>
      <c r="D131" s="129"/>
      <c r="E131" s="129">
        <f t="shared" si="36"/>
        <v>0</v>
      </c>
      <c r="F131" s="129">
        <f t="shared" si="37"/>
        <v>0</v>
      </c>
      <c r="G131" s="129"/>
      <c r="H131" s="129"/>
      <c r="I131" s="129"/>
      <c r="J131" s="129"/>
    </row>
    <row r="132" spans="1:10" ht="24">
      <c r="A132" s="127" t="s">
        <v>450</v>
      </c>
      <c r="B132" s="136" t="s">
        <v>449</v>
      </c>
      <c r="C132" s="129"/>
      <c r="D132" s="129"/>
      <c r="E132" s="129">
        <f t="shared" si="36"/>
        <v>0</v>
      </c>
      <c r="F132" s="129">
        <f t="shared" si="37"/>
        <v>0</v>
      </c>
      <c r="G132" s="129"/>
      <c r="H132" s="129"/>
      <c r="I132" s="129"/>
      <c r="J132" s="129"/>
    </row>
    <row r="133" spans="1:10" ht="16.5" customHeight="1">
      <c r="A133" s="127" t="s">
        <v>881</v>
      </c>
      <c r="B133" s="136" t="s">
        <v>706</v>
      </c>
      <c r="C133" s="129"/>
      <c r="D133" s="129">
        <v>2014</v>
      </c>
      <c r="E133" s="129">
        <f t="shared" si="36"/>
        <v>86362</v>
      </c>
      <c r="F133" s="129">
        <f t="shared" si="37"/>
        <v>86362</v>
      </c>
      <c r="G133" s="129">
        <v>0</v>
      </c>
      <c r="H133" s="129">
        <v>86362</v>
      </c>
      <c r="I133" s="129">
        <v>0</v>
      </c>
      <c r="J133" s="129">
        <v>0</v>
      </c>
    </row>
    <row r="134" spans="1:10" ht="15" customHeight="1">
      <c r="A134" s="127" t="s">
        <v>882</v>
      </c>
      <c r="B134" s="136" t="s">
        <v>451</v>
      </c>
      <c r="C134" s="129"/>
      <c r="D134" s="129">
        <v>2015</v>
      </c>
      <c r="E134" s="129">
        <f t="shared" si="36"/>
        <v>3200</v>
      </c>
      <c r="F134" s="129">
        <f t="shared" si="37"/>
        <v>3200</v>
      </c>
      <c r="G134" s="129">
        <v>0</v>
      </c>
      <c r="H134" s="157">
        <v>3200</v>
      </c>
      <c r="I134" s="129">
        <v>0</v>
      </c>
      <c r="J134" s="129"/>
    </row>
    <row r="135" spans="1:10" ht="24">
      <c r="A135" s="125" t="s">
        <v>452</v>
      </c>
      <c r="B135" s="161" t="s">
        <v>65</v>
      </c>
      <c r="C135" s="126"/>
      <c r="D135" s="126"/>
      <c r="E135" s="132">
        <f>SUM(E136:E141)</f>
        <v>0</v>
      </c>
      <c r="F135" s="132">
        <f t="shared" ref="F135:I135" si="38">SUM(F136:F141)</f>
        <v>0</v>
      </c>
      <c r="G135" s="132">
        <f t="shared" si="38"/>
        <v>0</v>
      </c>
      <c r="H135" s="132">
        <f t="shared" si="38"/>
        <v>0</v>
      </c>
      <c r="I135" s="132">
        <f t="shared" si="38"/>
        <v>0</v>
      </c>
      <c r="J135" s="132">
        <v>0</v>
      </c>
    </row>
    <row r="136" spans="1:10" ht="39" customHeight="1">
      <c r="A136" s="175" t="s">
        <v>453</v>
      </c>
      <c r="B136" s="198" t="s">
        <v>454</v>
      </c>
      <c r="C136" s="166"/>
      <c r="D136" s="166"/>
      <c r="E136" s="166">
        <f>SUM(F136+I136+J136)</f>
        <v>0</v>
      </c>
      <c r="F136" s="166">
        <f>SUM(G136+H136)</f>
        <v>0</v>
      </c>
      <c r="G136" s="166"/>
      <c r="H136" s="166"/>
      <c r="I136" s="166"/>
      <c r="J136" s="166"/>
    </row>
    <row r="137" spans="1:10" ht="24">
      <c r="A137" s="175" t="s">
        <v>455</v>
      </c>
      <c r="B137" s="198" t="s">
        <v>456</v>
      </c>
      <c r="C137" s="166"/>
      <c r="D137" s="166"/>
      <c r="E137" s="166">
        <f t="shared" ref="E137:E141" si="39">SUM(F137+I137+J137)</f>
        <v>0</v>
      </c>
      <c r="F137" s="166">
        <f t="shared" ref="F137:F141" si="40">SUM(G137+H137)</f>
        <v>0</v>
      </c>
      <c r="G137" s="166"/>
      <c r="H137" s="166"/>
      <c r="I137" s="166"/>
      <c r="J137" s="166"/>
    </row>
    <row r="138" spans="1:10" ht="36">
      <c r="A138" s="175" t="s">
        <v>457</v>
      </c>
      <c r="B138" s="202" t="s">
        <v>890</v>
      </c>
      <c r="C138" s="166"/>
      <c r="D138" s="166"/>
      <c r="E138" s="166">
        <f t="shared" si="39"/>
        <v>0</v>
      </c>
      <c r="F138" s="166">
        <f t="shared" si="40"/>
        <v>0</v>
      </c>
      <c r="G138" s="166"/>
      <c r="H138" s="166"/>
      <c r="I138" s="166"/>
      <c r="J138" s="166"/>
    </row>
    <row r="139" spans="1:10" ht="24">
      <c r="A139" s="175" t="s">
        <v>458</v>
      </c>
      <c r="B139" s="202" t="s">
        <v>891</v>
      </c>
      <c r="C139" s="166"/>
      <c r="D139" s="166"/>
      <c r="E139" s="166">
        <f t="shared" si="39"/>
        <v>0</v>
      </c>
      <c r="F139" s="166">
        <f t="shared" si="40"/>
        <v>0</v>
      </c>
      <c r="G139" s="166"/>
      <c r="H139" s="166"/>
      <c r="I139" s="166"/>
      <c r="J139" s="166"/>
    </row>
    <row r="140" spans="1:10" ht="24">
      <c r="A140" s="175" t="s">
        <v>459</v>
      </c>
      <c r="B140" s="198" t="s">
        <v>460</v>
      </c>
      <c r="C140" s="166"/>
      <c r="D140" s="166"/>
      <c r="E140" s="166">
        <f t="shared" si="39"/>
        <v>0</v>
      </c>
      <c r="F140" s="166">
        <f t="shared" si="40"/>
        <v>0</v>
      </c>
      <c r="G140" s="166"/>
      <c r="H140" s="166"/>
      <c r="I140" s="166"/>
      <c r="J140" s="166"/>
    </row>
    <row r="141" spans="1:10">
      <c r="A141" s="175" t="s">
        <v>461</v>
      </c>
      <c r="B141" s="198" t="s">
        <v>462</v>
      </c>
      <c r="C141" s="166"/>
      <c r="D141" s="166"/>
      <c r="E141" s="166">
        <f t="shared" si="39"/>
        <v>0</v>
      </c>
      <c r="F141" s="166">
        <f t="shared" si="40"/>
        <v>0</v>
      </c>
      <c r="G141" s="166"/>
      <c r="H141" s="166"/>
      <c r="I141" s="166"/>
      <c r="J141" s="166"/>
    </row>
    <row r="142" spans="1:10" ht="24">
      <c r="A142" s="125" t="s">
        <v>463</v>
      </c>
      <c r="B142" s="214" t="s">
        <v>66</v>
      </c>
      <c r="C142" s="126"/>
      <c r="D142" s="126"/>
      <c r="E142" s="132">
        <f>SUM(E143:E149)</f>
        <v>542349</v>
      </c>
      <c r="F142" s="132">
        <f t="shared" ref="F142:J142" si="41">SUM(F143:F149)</f>
        <v>542349</v>
      </c>
      <c r="G142" s="132">
        <f t="shared" si="41"/>
        <v>495312</v>
      </c>
      <c r="H142" s="132">
        <f t="shared" si="41"/>
        <v>47037</v>
      </c>
      <c r="I142" s="132">
        <f t="shared" si="41"/>
        <v>0</v>
      </c>
      <c r="J142" s="132">
        <f t="shared" si="41"/>
        <v>0</v>
      </c>
    </row>
    <row r="143" spans="1:10">
      <c r="A143" s="175" t="s">
        <v>464</v>
      </c>
      <c r="B143" s="194" t="s">
        <v>465</v>
      </c>
      <c r="C143" s="166"/>
      <c r="D143" s="166"/>
      <c r="E143" s="166">
        <f>SUM(F143+I143+J143)</f>
        <v>0</v>
      </c>
      <c r="F143" s="166">
        <f>SUM(G143+H143)</f>
        <v>0</v>
      </c>
      <c r="G143" s="166"/>
      <c r="H143" s="166"/>
      <c r="I143" s="166"/>
      <c r="J143" s="166"/>
    </row>
    <row r="144" spans="1:10" ht="38.25" customHeight="1">
      <c r="A144" s="127" t="s">
        <v>466</v>
      </c>
      <c r="B144" s="98" t="s">
        <v>704</v>
      </c>
      <c r="C144" s="99" t="s">
        <v>702</v>
      </c>
      <c r="D144" s="129">
        <v>2014</v>
      </c>
      <c r="E144" s="129">
        <f t="shared" ref="E144:E149" si="42">SUM(F144+I144+J144)</f>
        <v>497112</v>
      </c>
      <c r="F144" s="129">
        <f t="shared" ref="F144:F149" si="43">SUM(G144+H144)</f>
        <v>497112</v>
      </c>
      <c r="G144" s="129">
        <v>495312</v>
      </c>
      <c r="H144" s="129">
        <v>1800</v>
      </c>
      <c r="I144" s="129">
        <v>0</v>
      </c>
      <c r="J144" s="129">
        <v>0</v>
      </c>
    </row>
    <row r="145" spans="1:10" ht="48">
      <c r="A145" s="127" t="s">
        <v>468</v>
      </c>
      <c r="B145" s="54" t="s">
        <v>467</v>
      </c>
      <c r="C145" s="129"/>
      <c r="D145" s="129"/>
      <c r="E145" s="129">
        <f t="shared" si="42"/>
        <v>0</v>
      </c>
      <c r="F145" s="129">
        <f t="shared" si="43"/>
        <v>0</v>
      </c>
      <c r="G145" s="129"/>
      <c r="H145" s="129"/>
      <c r="I145" s="129"/>
      <c r="J145" s="129"/>
    </row>
    <row r="146" spans="1:10" ht="24">
      <c r="A146" s="127" t="s">
        <v>470</v>
      </c>
      <c r="B146" s="98" t="s">
        <v>469</v>
      </c>
      <c r="C146" s="129"/>
      <c r="D146" s="129"/>
      <c r="E146" s="129">
        <f t="shared" si="42"/>
        <v>0</v>
      </c>
      <c r="F146" s="129">
        <f t="shared" si="43"/>
        <v>0</v>
      </c>
      <c r="G146" s="129"/>
      <c r="H146" s="129"/>
      <c r="I146" s="129"/>
      <c r="J146" s="129"/>
    </row>
    <row r="147" spans="1:10">
      <c r="A147" s="127" t="s">
        <v>883</v>
      </c>
      <c r="B147" s="98" t="s">
        <v>727</v>
      </c>
      <c r="C147" s="129"/>
      <c r="D147" s="129">
        <v>2015</v>
      </c>
      <c r="E147" s="129">
        <f t="shared" si="42"/>
        <v>14724</v>
      </c>
      <c r="F147" s="129">
        <f t="shared" si="43"/>
        <v>14724</v>
      </c>
      <c r="G147" s="129">
        <v>0</v>
      </c>
      <c r="H147" s="157">
        <v>14724</v>
      </c>
      <c r="I147" s="129">
        <v>0</v>
      </c>
      <c r="J147" s="129">
        <v>0</v>
      </c>
    </row>
    <row r="148" spans="1:10">
      <c r="A148" s="127" t="s">
        <v>884</v>
      </c>
      <c r="B148" s="98" t="s">
        <v>734</v>
      </c>
      <c r="C148" s="129"/>
      <c r="D148" s="129">
        <v>2015</v>
      </c>
      <c r="E148" s="129">
        <f t="shared" si="42"/>
        <v>30513</v>
      </c>
      <c r="F148" s="129">
        <f t="shared" si="43"/>
        <v>30513</v>
      </c>
      <c r="G148" s="129">
        <v>0</v>
      </c>
      <c r="H148" s="129">
        <v>30513</v>
      </c>
      <c r="I148" s="129">
        <v>0</v>
      </c>
      <c r="J148" s="129">
        <v>0</v>
      </c>
    </row>
    <row r="149" spans="1:10" ht="24">
      <c r="A149" s="127" t="s">
        <v>885</v>
      </c>
      <c r="B149" s="98" t="s">
        <v>471</v>
      </c>
      <c r="C149" s="129"/>
      <c r="D149" s="129"/>
      <c r="E149" s="129">
        <f t="shared" si="42"/>
        <v>0</v>
      </c>
      <c r="F149" s="129">
        <f t="shared" si="43"/>
        <v>0</v>
      </c>
      <c r="G149" s="129"/>
      <c r="H149" s="129"/>
      <c r="I149" s="129"/>
      <c r="J149" s="129"/>
    </row>
    <row r="150" spans="1:10">
      <c r="A150" s="144"/>
      <c r="B150" s="145" t="s">
        <v>240</v>
      </c>
      <c r="C150" s="156"/>
      <c r="D150" s="156"/>
      <c r="E150" s="162">
        <f>SUM(E142+E135+E123)</f>
        <v>991059</v>
      </c>
      <c r="F150" s="162">
        <f t="shared" ref="F150:J150" si="44">SUM(F142+F135+F123)</f>
        <v>631911</v>
      </c>
      <c r="G150" s="162">
        <f t="shared" si="44"/>
        <v>495312</v>
      </c>
      <c r="H150" s="162">
        <f t="shared" si="44"/>
        <v>136599</v>
      </c>
      <c r="I150" s="162">
        <f t="shared" si="44"/>
        <v>0</v>
      </c>
      <c r="J150" s="162">
        <f t="shared" si="44"/>
        <v>359148</v>
      </c>
    </row>
    <row r="151" spans="1:10">
      <c r="A151" s="118"/>
      <c r="B151" s="218" t="s">
        <v>472</v>
      </c>
      <c r="C151" s="188"/>
      <c r="D151" s="188"/>
      <c r="E151" s="190">
        <f>SUM(E150+E121+E113)</f>
        <v>16815351.670000002</v>
      </c>
      <c r="F151" s="190">
        <f>SUM(G151+H151)</f>
        <v>9223163.6699999999</v>
      </c>
      <c r="G151" s="190">
        <f t="shared" ref="G151:J151" si="45">SUM(G150+G121+G113)</f>
        <v>3579754.83</v>
      </c>
      <c r="H151" s="190">
        <f t="shared" si="45"/>
        <v>5643408.8399999999</v>
      </c>
      <c r="I151" s="190">
        <f t="shared" si="45"/>
        <v>0</v>
      </c>
      <c r="J151" s="190">
        <f t="shared" si="45"/>
        <v>7592188</v>
      </c>
    </row>
  </sheetData>
  <mergeCells count="12">
    <mergeCell ref="A1:A3"/>
    <mergeCell ref="B1:B3"/>
    <mergeCell ref="C1:C3"/>
    <mergeCell ref="D1:D3"/>
    <mergeCell ref="E1:I1"/>
    <mergeCell ref="K1:K2"/>
    <mergeCell ref="L1:L2"/>
    <mergeCell ref="M1:M2"/>
    <mergeCell ref="J1:J3"/>
    <mergeCell ref="E2:E3"/>
    <mergeCell ref="F2:H2"/>
    <mergeCell ref="I2:I3"/>
  </mergeCells>
  <pageMargins left="0.7" right="0.7" top="0.75" bottom="0.75" header="0.3" footer="0.3"/>
  <pageSetup paperSize="9" fitToWidth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"/>
  <sheetViews>
    <sheetView workbookViewId="0">
      <selection activeCell="B7" sqref="B7"/>
    </sheetView>
  </sheetViews>
  <sheetFormatPr defaultRowHeight="15"/>
  <cols>
    <col min="1" max="1" width="31" customWidth="1"/>
    <col min="2" max="2" width="27.140625" customWidth="1"/>
    <col min="3" max="3" width="7" customWidth="1"/>
    <col min="6" max="6" width="10.42578125" customWidth="1"/>
    <col min="7" max="7" width="9" customWidth="1"/>
    <col min="8" max="8" width="7.28515625" customWidth="1"/>
    <col min="9" max="9" width="8.5703125" customWidth="1"/>
  </cols>
  <sheetData>
    <row r="1" spans="1:9" ht="36.75">
      <c r="A1" s="150" t="s">
        <v>159</v>
      </c>
      <c r="B1" s="151" t="s">
        <v>160</v>
      </c>
      <c r="C1" s="152" t="s">
        <v>0</v>
      </c>
      <c r="D1" s="150" t="s">
        <v>810</v>
      </c>
      <c r="E1" s="242" t="s">
        <v>292</v>
      </c>
      <c r="F1" s="150" t="s">
        <v>163</v>
      </c>
      <c r="G1" s="243" t="s">
        <v>1</v>
      </c>
      <c r="H1" s="152" t="s">
        <v>164</v>
      </c>
      <c r="I1" s="150" t="s">
        <v>165</v>
      </c>
    </row>
    <row r="2" spans="1:9">
      <c r="A2" s="244"/>
      <c r="B2" s="244"/>
      <c r="C2" s="151" t="s">
        <v>166</v>
      </c>
      <c r="D2" s="151" t="s">
        <v>166</v>
      </c>
      <c r="E2" s="245"/>
      <c r="F2" s="151">
        <v>2017</v>
      </c>
      <c r="G2" s="246">
        <v>2022</v>
      </c>
      <c r="H2" s="163"/>
      <c r="I2" s="163"/>
    </row>
    <row r="3" spans="1:9" ht="30" customHeight="1">
      <c r="A3" s="341" t="s">
        <v>67</v>
      </c>
      <c r="B3" s="342"/>
      <c r="C3" s="342"/>
      <c r="D3" s="342"/>
      <c r="E3" s="343"/>
      <c r="F3" s="74">
        <v>1678983</v>
      </c>
      <c r="G3" s="74">
        <v>7815</v>
      </c>
      <c r="H3" s="75">
        <v>0.21479999999999999</v>
      </c>
      <c r="I3" s="80"/>
    </row>
    <row r="4" spans="1:9" ht="15" customHeight="1">
      <c r="A4" s="303" t="s">
        <v>68</v>
      </c>
      <c r="B4" s="304"/>
      <c r="C4" s="304"/>
      <c r="D4" s="304"/>
      <c r="E4" s="305"/>
      <c r="F4" s="69">
        <v>1452754</v>
      </c>
      <c r="G4" s="69">
        <v>4350</v>
      </c>
      <c r="H4" s="70">
        <v>0.33400000000000002</v>
      </c>
      <c r="I4" s="97"/>
    </row>
    <row r="5" spans="1:9" ht="4.5" customHeight="1">
      <c r="A5" s="318" t="s">
        <v>69</v>
      </c>
      <c r="B5" s="401" t="s">
        <v>70</v>
      </c>
      <c r="C5" s="306" t="s">
        <v>8</v>
      </c>
      <c r="D5" s="309" t="s">
        <v>33</v>
      </c>
      <c r="E5" s="309" t="s">
        <v>11</v>
      </c>
      <c r="F5" s="306">
        <v>2</v>
      </c>
      <c r="G5" s="306">
        <v>10</v>
      </c>
      <c r="H5" s="357">
        <v>0.2</v>
      </c>
      <c r="I5" s="359">
        <v>1</v>
      </c>
    </row>
    <row r="6" spans="1:9" ht="11.25" customHeight="1">
      <c r="A6" s="319"/>
      <c r="B6" s="401"/>
      <c r="C6" s="306"/>
      <c r="D6" s="309"/>
      <c r="E6" s="309"/>
      <c r="F6" s="306"/>
      <c r="G6" s="306"/>
      <c r="H6" s="398"/>
      <c r="I6" s="358"/>
    </row>
    <row r="7" spans="1:9" ht="26.25" customHeight="1">
      <c r="A7" s="319"/>
      <c r="B7" s="56" t="s">
        <v>71</v>
      </c>
      <c r="C7" s="59" t="s">
        <v>8</v>
      </c>
      <c r="D7" s="76" t="s">
        <v>33</v>
      </c>
      <c r="E7" s="76" t="s">
        <v>11</v>
      </c>
      <c r="F7" s="59">
        <v>0</v>
      </c>
      <c r="G7" s="59">
        <v>5</v>
      </c>
      <c r="H7" s="219">
        <v>0</v>
      </c>
      <c r="I7" s="174">
        <v>0</v>
      </c>
    </row>
    <row r="8" spans="1:9" ht="26.25" customHeight="1">
      <c r="A8" s="320"/>
      <c r="B8" s="56" t="s">
        <v>72</v>
      </c>
      <c r="C8" s="59" t="s">
        <v>8</v>
      </c>
      <c r="D8" s="76" t="s">
        <v>33</v>
      </c>
      <c r="E8" s="76" t="s">
        <v>73</v>
      </c>
      <c r="F8" s="59">
        <v>1</v>
      </c>
      <c r="G8" s="59">
        <v>1</v>
      </c>
      <c r="H8" s="219">
        <v>1</v>
      </c>
      <c r="I8" s="174">
        <v>3</v>
      </c>
    </row>
    <row r="9" spans="1:9" ht="27.75" customHeight="1">
      <c r="A9" s="56" t="s">
        <v>74</v>
      </c>
      <c r="B9" s="56" t="s">
        <v>75</v>
      </c>
      <c r="C9" s="59" t="s">
        <v>8</v>
      </c>
      <c r="D9" s="76" t="s">
        <v>33</v>
      </c>
      <c r="E9" s="76" t="s">
        <v>11</v>
      </c>
      <c r="F9" s="59">
        <v>0</v>
      </c>
      <c r="G9" s="59">
        <v>2</v>
      </c>
      <c r="H9" s="219">
        <v>0</v>
      </c>
      <c r="I9" s="174">
        <v>0</v>
      </c>
    </row>
    <row r="10" spans="1:9" ht="19.5" customHeight="1">
      <c r="A10" s="303" t="s">
        <v>76</v>
      </c>
      <c r="B10" s="304"/>
      <c r="C10" s="304"/>
      <c r="D10" s="304"/>
      <c r="E10" s="305"/>
      <c r="F10" s="69">
        <v>226229</v>
      </c>
      <c r="G10" s="69">
        <v>1825</v>
      </c>
      <c r="H10" s="70">
        <v>0.124</v>
      </c>
      <c r="I10" s="97"/>
    </row>
    <row r="11" spans="1:9" ht="17.25" customHeight="1">
      <c r="A11" s="307" t="s">
        <v>77</v>
      </c>
      <c r="B11" s="399" t="s">
        <v>155</v>
      </c>
      <c r="C11" s="306" t="s">
        <v>4</v>
      </c>
      <c r="D11" s="81" t="s">
        <v>78</v>
      </c>
      <c r="E11" s="309" t="s">
        <v>11</v>
      </c>
      <c r="F11" s="410">
        <v>0.82</v>
      </c>
      <c r="G11" s="410">
        <v>0.35</v>
      </c>
      <c r="H11" s="357">
        <v>2.34</v>
      </c>
      <c r="I11" s="359">
        <v>5</v>
      </c>
    </row>
    <row r="12" spans="1:9" ht="16.5" customHeight="1">
      <c r="A12" s="307"/>
      <c r="B12" s="400"/>
      <c r="C12" s="306"/>
      <c r="D12" s="76" t="s">
        <v>79</v>
      </c>
      <c r="E12" s="309"/>
      <c r="F12" s="306"/>
      <c r="G12" s="410"/>
      <c r="H12" s="358"/>
      <c r="I12" s="358"/>
    </row>
    <row r="13" spans="1:9" ht="41.25" customHeight="1">
      <c r="A13" s="90" t="s">
        <v>80</v>
      </c>
      <c r="B13" s="89" t="s">
        <v>81</v>
      </c>
      <c r="C13" s="59" t="s">
        <v>4</v>
      </c>
      <c r="D13" s="82" t="s">
        <v>82</v>
      </c>
      <c r="E13" s="76" t="s">
        <v>83</v>
      </c>
      <c r="F13" s="59">
        <v>2</v>
      </c>
      <c r="G13" s="59">
        <v>30</v>
      </c>
      <c r="H13" s="220">
        <v>6.6600000000000006E-2</v>
      </c>
      <c r="I13" s="174">
        <v>0</v>
      </c>
    </row>
    <row r="14" spans="1:9" ht="42" customHeight="1">
      <c r="A14" s="90" t="s">
        <v>84</v>
      </c>
      <c r="B14" s="89" t="s">
        <v>85</v>
      </c>
      <c r="C14" s="59" t="s">
        <v>8</v>
      </c>
      <c r="D14" s="82" t="s">
        <v>59</v>
      </c>
      <c r="E14" s="76" t="s">
        <v>83</v>
      </c>
      <c r="F14" s="59">
        <v>0</v>
      </c>
      <c r="G14" s="59">
        <v>5</v>
      </c>
      <c r="H14" s="219">
        <v>0</v>
      </c>
      <c r="I14" s="174">
        <v>0</v>
      </c>
    </row>
    <row r="15" spans="1:9">
      <c r="A15" s="307" t="s">
        <v>86</v>
      </c>
      <c r="B15" s="368" t="s">
        <v>87</v>
      </c>
      <c r="C15" s="306" t="s">
        <v>8</v>
      </c>
      <c r="D15" s="364" t="s">
        <v>88</v>
      </c>
      <c r="E15" s="309" t="s">
        <v>83</v>
      </c>
      <c r="F15" s="306">
        <v>0</v>
      </c>
      <c r="G15" s="306">
        <v>10</v>
      </c>
      <c r="H15" s="357">
        <v>0</v>
      </c>
      <c r="I15" s="359">
        <v>0</v>
      </c>
    </row>
    <row r="16" spans="1:9" ht="24.75" customHeight="1">
      <c r="A16" s="307"/>
      <c r="B16" s="368"/>
      <c r="C16" s="306"/>
      <c r="D16" s="364"/>
      <c r="E16" s="309"/>
      <c r="F16" s="306"/>
      <c r="G16" s="306"/>
      <c r="H16" s="398"/>
      <c r="I16" s="358"/>
    </row>
    <row r="17" spans="1:9">
      <c r="A17" s="318" t="s">
        <v>89</v>
      </c>
      <c r="B17" s="404" t="s">
        <v>90</v>
      </c>
      <c r="C17" s="402" t="s">
        <v>4</v>
      </c>
      <c r="D17" s="408" t="s">
        <v>91</v>
      </c>
      <c r="E17" s="406" t="s">
        <v>11</v>
      </c>
      <c r="F17" s="413">
        <v>0.106</v>
      </c>
      <c r="G17" s="411">
        <v>0.1</v>
      </c>
      <c r="H17" s="357">
        <v>1.06</v>
      </c>
      <c r="I17" s="359">
        <v>3</v>
      </c>
    </row>
    <row r="18" spans="1:9">
      <c r="A18" s="320"/>
      <c r="B18" s="405"/>
      <c r="C18" s="403"/>
      <c r="D18" s="409"/>
      <c r="E18" s="407"/>
      <c r="F18" s="403"/>
      <c r="G18" s="412"/>
      <c r="H18" s="358"/>
      <c r="I18" s="358"/>
    </row>
    <row r="19" spans="1:9" ht="23.25" customHeight="1">
      <c r="A19" s="303" t="s">
        <v>92</v>
      </c>
      <c r="B19" s="304"/>
      <c r="C19" s="304"/>
      <c r="D19" s="304"/>
      <c r="E19" s="305"/>
      <c r="F19" s="93">
        <v>0</v>
      </c>
      <c r="G19" s="93">
        <v>840</v>
      </c>
      <c r="H19" s="94">
        <v>0</v>
      </c>
      <c r="I19" s="97"/>
    </row>
    <row r="20" spans="1:9" ht="62.25" customHeight="1">
      <c r="A20" s="90" t="s">
        <v>93</v>
      </c>
      <c r="B20" s="56" t="s">
        <v>94</v>
      </c>
      <c r="C20" s="59" t="s">
        <v>4</v>
      </c>
      <c r="D20" s="76" t="s">
        <v>95</v>
      </c>
      <c r="E20" s="76" t="s">
        <v>11</v>
      </c>
      <c r="F20" s="84">
        <v>0.01</v>
      </c>
      <c r="G20" s="84">
        <v>0.05</v>
      </c>
      <c r="H20" s="219">
        <v>0.2</v>
      </c>
      <c r="I20" s="168">
        <v>1</v>
      </c>
    </row>
    <row r="21" spans="1:9" ht="42.75" customHeight="1">
      <c r="A21" s="90" t="s">
        <v>96</v>
      </c>
      <c r="B21" s="221" t="s">
        <v>97</v>
      </c>
      <c r="C21" s="59" t="s">
        <v>8</v>
      </c>
      <c r="D21" s="76" t="s">
        <v>98</v>
      </c>
      <c r="E21" s="76" t="s">
        <v>83</v>
      </c>
      <c r="F21" s="59">
        <v>0</v>
      </c>
      <c r="G21" s="59">
        <v>5</v>
      </c>
      <c r="H21" s="219">
        <v>0</v>
      </c>
      <c r="I21" s="168">
        <v>0</v>
      </c>
    </row>
    <row r="22" spans="1:9" ht="18" customHeight="1">
      <c r="A22" s="303" t="s">
        <v>99</v>
      </c>
      <c r="B22" s="304"/>
      <c r="C22" s="304"/>
      <c r="D22" s="304"/>
      <c r="E22" s="305"/>
      <c r="F22" s="93">
        <v>0</v>
      </c>
      <c r="G22" s="93">
        <v>800</v>
      </c>
      <c r="H22" s="94">
        <v>0</v>
      </c>
      <c r="I22" s="97"/>
    </row>
    <row r="23" spans="1:9" ht="39.75" customHeight="1">
      <c r="A23" s="90" t="s">
        <v>100</v>
      </c>
      <c r="B23" s="56" t="s">
        <v>101</v>
      </c>
      <c r="C23" s="59" t="s">
        <v>8</v>
      </c>
      <c r="D23" s="76" t="s">
        <v>102</v>
      </c>
      <c r="E23" s="76" t="s">
        <v>83</v>
      </c>
      <c r="F23" s="59">
        <v>0</v>
      </c>
      <c r="G23" s="59">
        <v>10</v>
      </c>
      <c r="H23" s="219">
        <v>0</v>
      </c>
      <c r="I23" s="168">
        <v>0</v>
      </c>
    </row>
  </sheetData>
  <mergeCells count="40">
    <mergeCell ref="A19:E19"/>
    <mergeCell ref="A22:E22"/>
    <mergeCell ref="F11:F12"/>
    <mergeCell ref="G11:G12"/>
    <mergeCell ref="A15:A16"/>
    <mergeCell ref="F15:F16"/>
    <mergeCell ref="G15:G16"/>
    <mergeCell ref="G17:G18"/>
    <mergeCell ref="F17:F18"/>
    <mergeCell ref="A3:E3"/>
    <mergeCell ref="A4:E4"/>
    <mergeCell ref="A10:E10"/>
    <mergeCell ref="C17:C18"/>
    <mergeCell ref="B17:B18"/>
    <mergeCell ref="A17:A18"/>
    <mergeCell ref="B15:B16"/>
    <mergeCell ref="C15:C16"/>
    <mergeCell ref="D15:D16"/>
    <mergeCell ref="E15:E16"/>
    <mergeCell ref="E17:E18"/>
    <mergeCell ref="D17:D18"/>
    <mergeCell ref="G5:G6"/>
    <mergeCell ref="B11:B12"/>
    <mergeCell ref="A5:A8"/>
    <mergeCell ref="H5:H6"/>
    <mergeCell ref="I5:I6"/>
    <mergeCell ref="B5:B6"/>
    <mergeCell ref="C5:C6"/>
    <mergeCell ref="D5:D6"/>
    <mergeCell ref="E5:E6"/>
    <mergeCell ref="F5:F6"/>
    <mergeCell ref="A11:A12"/>
    <mergeCell ref="C11:C12"/>
    <mergeCell ref="E11:E12"/>
    <mergeCell ref="H15:H16"/>
    <mergeCell ref="I15:I16"/>
    <mergeCell ref="H11:H12"/>
    <mergeCell ref="I11:I12"/>
    <mergeCell ref="H17:H18"/>
    <mergeCell ref="I17:I18"/>
  </mergeCells>
  <pageMargins left="0.7" right="0.7" top="0.75" bottom="0.75" header="0.3" footer="0.3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53"/>
  <sheetViews>
    <sheetView workbookViewId="0">
      <pane xSplit="8" ySplit="2" topLeftCell="I3" activePane="bottomRight" state="frozen"/>
      <selection pane="topRight" activeCell="J1" sqref="J1"/>
      <selection pane="bottomLeft" activeCell="A3" sqref="A3"/>
      <selection pane="bottomRight" activeCell="B53" sqref="B53:D53"/>
    </sheetView>
  </sheetViews>
  <sheetFormatPr defaultRowHeight="12.75"/>
  <cols>
    <col min="1" max="1" width="6.28515625" style="11" customWidth="1"/>
    <col min="2" max="2" width="50" style="11" customWidth="1"/>
    <col min="3" max="16384" width="9.140625" style="11"/>
  </cols>
  <sheetData>
    <row r="1" spans="1:9" ht="58.5" customHeight="1">
      <c r="A1" s="2" t="s">
        <v>159</v>
      </c>
      <c r="B1" s="3" t="s">
        <v>160</v>
      </c>
      <c r="C1" s="4" t="s">
        <v>0</v>
      </c>
      <c r="D1" s="2" t="s">
        <v>161</v>
      </c>
      <c r="E1" s="2" t="s">
        <v>162</v>
      </c>
      <c r="F1" s="2" t="s">
        <v>163</v>
      </c>
      <c r="G1" s="2" t="s">
        <v>1</v>
      </c>
      <c r="H1" s="4" t="s">
        <v>164</v>
      </c>
    </row>
    <row r="2" spans="1:9">
      <c r="A2" s="7"/>
      <c r="B2" s="7"/>
      <c r="C2" s="3" t="s">
        <v>166</v>
      </c>
      <c r="D2" s="3" t="s">
        <v>166</v>
      </c>
      <c r="E2" s="3">
        <v>2017</v>
      </c>
      <c r="F2" s="3">
        <v>2017</v>
      </c>
      <c r="G2" s="3">
        <v>2022</v>
      </c>
      <c r="H2" s="163"/>
    </row>
    <row r="3" spans="1:9" ht="26.25" customHeight="1">
      <c r="A3" s="118">
        <v>3</v>
      </c>
      <c r="B3" s="341" t="s">
        <v>67</v>
      </c>
      <c r="C3" s="342"/>
      <c r="D3" s="343"/>
      <c r="E3" s="119"/>
      <c r="F3" s="120">
        <v>1679</v>
      </c>
      <c r="G3" s="120">
        <v>7815</v>
      </c>
      <c r="H3" s="222">
        <v>0.21479999999999999</v>
      </c>
      <c r="I3" s="14"/>
    </row>
    <row r="4" spans="1:9" ht="15" customHeight="1">
      <c r="A4" s="184" t="s">
        <v>506</v>
      </c>
      <c r="B4" s="416" t="s">
        <v>68</v>
      </c>
      <c r="C4" s="417"/>
      <c r="D4" s="418"/>
      <c r="E4" s="46"/>
      <c r="F4" s="123">
        <v>1453</v>
      </c>
      <c r="G4" s="123">
        <v>4350</v>
      </c>
      <c r="H4" s="223">
        <v>0.33400000000000002</v>
      </c>
    </row>
    <row r="5" spans="1:9">
      <c r="A5" s="49" t="s">
        <v>507</v>
      </c>
      <c r="B5" s="344" t="s">
        <v>69</v>
      </c>
      <c r="C5" s="345"/>
      <c r="D5" s="79">
        <v>55</v>
      </c>
      <c r="E5" s="179">
        <v>17</v>
      </c>
      <c r="F5" s="179"/>
      <c r="G5" s="179"/>
      <c r="H5" s="224">
        <v>0.30909999999999999</v>
      </c>
    </row>
    <row r="6" spans="1:9">
      <c r="A6" s="172" t="s">
        <v>508</v>
      </c>
      <c r="B6" s="176" t="s">
        <v>473</v>
      </c>
      <c r="C6" s="174" t="s">
        <v>779</v>
      </c>
      <c r="D6" s="168">
        <v>10</v>
      </c>
      <c r="E6" s="168">
        <v>2</v>
      </c>
      <c r="F6" s="168"/>
      <c r="G6" s="130">
        <v>700</v>
      </c>
      <c r="H6" s="165">
        <v>0.2</v>
      </c>
    </row>
    <row r="7" spans="1:9">
      <c r="A7" s="172" t="s">
        <v>509</v>
      </c>
      <c r="B7" s="176" t="s">
        <v>474</v>
      </c>
      <c r="C7" s="174" t="s">
        <v>779</v>
      </c>
      <c r="D7" s="168">
        <v>3</v>
      </c>
      <c r="E7" s="168">
        <v>2</v>
      </c>
      <c r="F7" s="168"/>
      <c r="G7" s="130">
        <v>600</v>
      </c>
      <c r="H7" s="166">
        <v>66.67</v>
      </c>
    </row>
    <row r="8" spans="1:9">
      <c r="A8" s="172" t="s">
        <v>510</v>
      </c>
      <c r="B8" s="176" t="s">
        <v>475</v>
      </c>
      <c r="C8" s="174" t="s">
        <v>779</v>
      </c>
      <c r="D8" s="168">
        <v>10</v>
      </c>
      <c r="E8" s="168">
        <v>12</v>
      </c>
      <c r="F8" s="168"/>
      <c r="G8" s="130">
        <v>200</v>
      </c>
      <c r="H8" s="165">
        <v>1.2</v>
      </c>
    </row>
    <row r="9" spans="1:9" ht="24">
      <c r="A9" s="172" t="s">
        <v>511</v>
      </c>
      <c r="B9" s="176" t="s">
        <v>476</v>
      </c>
      <c r="C9" s="174" t="s">
        <v>779</v>
      </c>
      <c r="D9" s="168">
        <v>15</v>
      </c>
      <c r="E9" s="168">
        <v>0</v>
      </c>
      <c r="F9" s="168"/>
      <c r="G9" s="130">
        <v>200</v>
      </c>
      <c r="H9" s="165">
        <v>0</v>
      </c>
    </row>
    <row r="10" spans="1:9" ht="24">
      <c r="A10" s="172" t="s">
        <v>512</v>
      </c>
      <c r="B10" s="176" t="s">
        <v>477</v>
      </c>
      <c r="C10" s="174" t="s">
        <v>779</v>
      </c>
      <c r="D10" s="168">
        <v>5</v>
      </c>
      <c r="E10" s="168">
        <v>0</v>
      </c>
      <c r="F10" s="168">
        <v>0</v>
      </c>
      <c r="G10" s="130">
        <v>500</v>
      </c>
      <c r="H10" s="165">
        <v>0</v>
      </c>
    </row>
    <row r="11" spans="1:9">
      <c r="A11" s="172" t="s">
        <v>513</v>
      </c>
      <c r="B11" s="176" t="s">
        <v>478</v>
      </c>
      <c r="C11" s="174" t="s">
        <v>779</v>
      </c>
      <c r="D11" s="168">
        <v>1</v>
      </c>
      <c r="E11" s="168">
        <v>0</v>
      </c>
      <c r="F11" s="168">
        <v>0</v>
      </c>
      <c r="G11" s="130">
        <v>150</v>
      </c>
      <c r="H11" s="165">
        <v>0</v>
      </c>
    </row>
    <row r="12" spans="1:9">
      <c r="A12" s="172" t="s">
        <v>514</v>
      </c>
      <c r="B12" s="176" t="s">
        <v>479</v>
      </c>
      <c r="C12" s="174" t="s">
        <v>779</v>
      </c>
      <c r="D12" s="168">
        <v>10</v>
      </c>
      <c r="E12" s="168">
        <v>0</v>
      </c>
      <c r="F12" s="168">
        <v>0</v>
      </c>
      <c r="G12" s="130">
        <v>200</v>
      </c>
      <c r="H12" s="165">
        <v>0</v>
      </c>
    </row>
    <row r="13" spans="1:9">
      <c r="A13" s="172" t="s">
        <v>515</v>
      </c>
      <c r="B13" s="176" t="s">
        <v>480</v>
      </c>
      <c r="C13" s="174" t="s">
        <v>779</v>
      </c>
      <c r="D13" s="168">
        <v>1</v>
      </c>
      <c r="E13" s="168">
        <v>1</v>
      </c>
      <c r="F13" s="168"/>
      <c r="G13" s="130">
        <v>800</v>
      </c>
      <c r="H13" s="165">
        <v>1</v>
      </c>
    </row>
    <row r="14" spans="1:9" ht="15.75" customHeight="1">
      <c r="A14" s="125" t="s">
        <v>516</v>
      </c>
      <c r="B14" s="329" t="s">
        <v>74</v>
      </c>
      <c r="C14" s="330"/>
      <c r="D14" s="83">
        <v>24</v>
      </c>
      <c r="E14" s="225">
        <v>3</v>
      </c>
      <c r="F14" s="225"/>
      <c r="G14" s="226"/>
      <c r="H14" s="224">
        <v>0.125</v>
      </c>
    </row>
    <row r="15" spans="1:9" ht="24">
      <c r="A15" s="175" t="s">
        <v>517</v>
      </c>
      <c r="B15" s="173" t="s">
        <v>481</v>
      </c>
      <c r="C15" s="174" t="s">
        <v>779</v>
      </c>
      <c r="D15" s="168">
        <v>3</v>
      </c>
      <c r="E15" s="168">
        <v>0</v>
      </c>
      <c r="F15" s="168"/>
      <c r="G15" s="130">
        <v>700</v>
      </c>
      <c r="H15" s="177">
        <v>0</v>
      </c>
    </row>
    <row r="16" spans="1:9" ht="24">
      <c r="A16" s="175" t="s">
        <v>518</v>
      </c>
      <c r="B16" s="176" t="s">
        <v>482</v>
      </c>
      <c r="C16" s="174" t="s">
        <v>779</v>
      </c>
      <c r="D16" s="168">
        <v>21</v>
      </c>
      <c r="E16" s="168">
        <v>3</v>
      </c>
      <c r="F16" s="168"/>
      <c r="G16" s="130">
        <v>300</v>
      </c>
      <c r="H16" s="168">
        <v>14.28</v>
      </c>
    </row>
    <row r="17" spans="1:8">
      <c r="A17" s="52"/>
      <c r="B17" s="333" t="s">
        <v>240</v>
      </c>
      <c r="C17" s="414"/>
      <c r="D17" s="334"/>
      <c r="E17" s="46"/>
      <c r="F17" s="46"/>
      <c r="G17" s="139">
        <v>4350</v>
      </c>
      <c r="H17" s="46"/>
    </row>
    <row r="18" spans="1:8" ht="25.5" customHeight="1">
      <c r="A18" s="170" t="s">
        <v>519</v>
      </c>
      <c r="B18" s="419" t="s">
        <v>76</v>
      </c>
      <c r="C18" s="420"/>
      <c r="D18" s="421"/>
      <c r="E18" s="46"/>
      <c r="F18" s="145">
        <v>226</v>
      </c>
      <c r="G18" s="227">
        <v>1825</v>
      </c>
      <c r="H18" s="73">
        <v>0.124</v>
      </c>
    </row>
    <row r="19" spans="1:8">
      <c r="A19" s="37" t="s">
        <v>520</v>
      </c>
      <c r="B19" s="337" t="s">
        <v>77</v>
      </c>
      <c r="C19" s="338"/>
      <c r="D19" s="178">
        <v>36</v>
      </c>
      <c r="E19" s="179">
        <v>25</v>
      </c>
      <c r="F19" s="179"/>
      <c r="G19" s="228"/>
      <c r="H19" s="179"/>
    </row>
    <row r="20" spans="1:8" ht="24">
      <c r="A20" s="172" t="s">
        <v>521</v>
      </c>
      <c r="B20" s="176" t="s">
        <v>483</v>
      </c>
      <c r="C20" s="174" t="s">
        <v>779</v>
      </c>
      <c r="D20" s="168">
        <v>1</v>
      </c>
      <c r="E20" s="168">
        <v>0</v>
      </c>
      <c r="F20" s="168"/>
      <c r="G20" s="130">
        <v>200</v>
      </c>
      <c r="H20" s="165">
        <v>0</v>
      </c>
    </row>
    <row r="21" spans="1:8">
      <c r="A21" s="38" t="s">
        <v>522</v>
      </c>
      <c r="B21" s="44" t="s">
        <v>484</v>
      </c>
      <c r="C21" s="128" t="s">
        <v>4</v>
      </c>
      <c r="D21" s="41">
        <v>35</v>
      </c>
      <c r="E21" s="41">
        <v>25</v>
      </c>
      <c r="F21" s="41"/>
      <c r="G21" s="130">
        <v>150</v>
      </c>
      <c r="H21" s="197">
        <v>7</v>
      </c>
    </row>
    <row r="22" spans="1:8" ht="25.5" customHeight="1">
      <c r="A22" s="132" t="s">
        <v>523</v>
      </c>
      <c r="B22" s="329" t="s">
        <v>80</v>
      </c>
      <c r="C22" s="330"/>
      <c r="D22" s="83">
        <v>37</v>
      </c>
      <c r="E22" s="179">
        <v>5</v>
      </c>
      <c r="F22" s="179"/>
      <c r="G22" s="226"/>
      <c r="H22" s="224">
        <v>0.1351</v>
      </c>
    </row>
    <row r="23" spans="1:8">
      <c r="A23" s="229" t="s">
        <v>524</v>
      </c>
      <c r="B23" s="176" t="s">
        <v>485</v>
      </c>
      <c r="C23" s="174" t="s">
        <v>4</v>
      </c>
      <c r="D23" s="168">
        <v>30</v>
      </c>
      <c r="E23" s="168">
        <v>2</v>
      </c>
      <c r="F23" s="168"/>
      <c r="G23" s="130">
        <v>105</v>
      </c>
      <c r="H23" s="230">
        <v>6.6699999999999995E-2</v>
      </c>
    </row>
    <row r="24" spans="1:8" ht="24">
      <c r="A24" s="229" t="s">
        <v>525</v>
      </c>
      <c r="B24" s="176" t="s">
        <v>486</v>
      </c>
      <c r="C24" s="174" t="s">
        <v>779</v>
      </c>
      <c r="D24" s="168">
        <v>7</v>
      </c>
      <c r="E24" s="168">
        <v>3</v>
      </c>
      <c r="F24" s="168">
        <v>0</v>
      </c>
      <c r="G24" s="130">
        <v>70</v>
      </c>
      <c r="H24" s="230">
        <v>0.42859999999999998</v>
      </c>
    </row>
    <row r="25" spans="1:8" ht="30" customHeight="1">
      <c r="A25" s="132" t="s">
        <v>526</v>
      </c>
      <c r="B25" s="329" t="s">
        <v>84</v>
      </c>
      <c r="C25" s="330"/>
      <c r="D25" s="83">
        <v>6</v>
      </c>
      <c r="E25" s="179">
        <v>0</v>
      </c>
      <c r="F25" s="179"/>
      <c r="G25" s="226"/>
      <c r="H25" s="231">
        <v>0</v>
      </c>
    </row>
    <row r="26" spans="1:8">
      <c r="A26" s="229" t="s">
        <v>527</v>
      </c>
      <c r="B26" s="176" t="s">
        <v>487</v>
      </c>
      <c r="C26" s="174" t="s">
        <v>779</v>
      </c>
      <c r="D26" s="168">
        <v>5</v>
      </c>
      <c r="E26" s="168">
        <v>0</v>
      </c>
      <c r="F26" s="168"/>
      <c r="G26" s="130">
        <v>250</v>
      </c>
      <c r="H26" s="177">
        <v>0</v>
      </c>
    </row>
    <row r="27" spans="1:8" ht="24">
      <c r="A27" s="229" t="s">
        <v>528</v>
      </c>
      <c r="B27" s="173" t="s">
        <v>488</v>
      </c>
      <c r="C27" s="174" t="s">
        <v>779</v>
      </c>
      <c r="D27" s="168">
        <v>1</v>
      </c>
      <c r="E27" s="168">
        <v>0</v>
      </c>
      <c r="F27" s="168">
        <v>0</v>
      </c>
      <c r="G27" s="130">
        <v>100</v>
      </c>
      <c r="H27" s="177">
        <v>0</v>
      </c>
    </row>
    <row r="28" spans="1:8" ht="27" customHeight="1">
      <c r="A28" s="132" t="s">
        <v>529</v>
      </c>
      <c r="B28" s="329" t="s">
        <v>86</v>
      </c>
      <c r="C28" s="330"/>
      <c r="D28" s="83">
        <v>10</v>
      </c>
      <c r="E28" s="179">
        <v>0</v>
      </c>
      <c r="F28" s="179"/>
      <c r="G28" s="226"/>
      <c r="H28" s="231">
        <v>0</v>
      </c>
    </row>
    <row r="29" spans="1:8" ht="24">
      <c r="A29" s="229" t="s">
        <v>530</v>
      </c>
      <c r="B29" s="176" t="s">
        <v>489</v>
      </c>
      <c r="C29" s="174" t="s">
        <v>779</v>
      </c>
      <c r="D29" s="168">
        <v>10</v>
      </c>
      <c r="E29" s="168">
        <v>0</v>
      </c>
      <c r="F29" s="168"/>
      <c r="G29" s="130">
        <v>300</v>
      </c>
      <c r="H29" s="177">
        <v>0</v>
      </c>
    </row>
    <row r="30" spans="1:8">
      <c r="A30" s="229" t="s">
        <v>531</v>
      </c>
      <c r="B30" s="176" t="s">
        <v>490</v>
      </c>
      <c r="C30" s="174" t="s">
        <v>779</v>
      </c>
      <c r="D30" s="168"/>
      <c r="E30" s="168">
        <v>0</v>
      </c>
      <c r="F30" s="168"/>
      <c r="G30" s="130">
        <v>300</v>
      </c>
      <c r="H30" s="177">
        <v>0</v>
      </c>
    </row>
    <row r="31" spans="1:8">
      <c r="A31" s="132" t="s">
        <v>532</v>
      </c>
      <c r="B31" s="337" t="s">
        <v>491</v>
      </c>
      <c r="C31" s="338"/>
      <c r="D31" s="232"/>
      <c r="E31" s="36"/>
      <c r="F31" s="36"/>
      <c r="G31" s="146"/>
      <c r="H31" s="135">
        <v>0</v>
      </c>
    </row>
    <row r="32" spans="1:8" ht="24">
      <c r="A32" s="175" t="s">
        <v>533</v>
      </c>
      <c r="B32" s="176" t="s">
        <v>492</v>
      </c>
      <c r="C32" s="174" t="s">
        <v>4</v>
      </c>
      <c r="D32" s="168">
        <v>10</v>
      </c>
      <c r="E32" s="168">
        <v>10.6</v>
      </c>
      <c r="F32" s="168"/>
      <c r="G32" s="130">
        <v>250</v>
      </c>
      <c r="H32" s="177">
        <v>1.06</v>
      </c>
    </row>
    <row r="33" spans="1:8" ht="24">
      <c r="A33" s="175" t="s">
        <v>534</v>
      </c>
      <c r="B33" s="176" t="s">
        <v>493</v>
      </c>
      <c r="C33" s="174" t="s">
        <v>779</v>
      </c>
      <c r="D33" s="168"/>
      <c r="E33" s="168">
        <v>0</v>
      </c>
      <c r="F33" s="168"/>
      <c r="G33" s="130">
        <v>100</v>
      </c>
      <c r="H33" s="177">
        <v>0</v>
      </c>
    </row>
    <row r="34" spans="1:8">
      <c r="A34" s="52"/>
      <c r="B34" s="333" t="s">
        <v>240</v>
      </c>
      <c r="C34" s="414"/>
      <c r="D34" s="334"/>
      <c r="E34" s="46"/>
      <c r="F34" s="46"/>
      <c r="G34" s="139">
        <v>1825</v>
      </c>
      <c r="H34" s="46"/>
    </row>
    <row r="35" spans="1:8" ht="24.75" customHeight="1">
      <c r="A35" s="170" t="s">
        <v>535</v>
      </c>
      <c r="B35" s="416" t="s">
        <v>92</v>
      </c>
      <c r="C35" s="417"/>
      <c r="D35" s="418"/>
      <c r="E35" s="46"/>
      <c r="F35" s="46">
        <v>0</v>
      </c>
      <c r="G35" s="233">
        <v>840</v>
      </c>
      <c r="H35" s="234">
        <v>0</v>
      </c>
    </row>
    <row r="36" spans="1:8" ht="39" customHeight="1">
      <c r="A36" s="37" t="s">
        <v>536</v>
      </c>
      <c r="B36" s="344" t="s">
        <v>93</v>
      </c>
      <c r="C36" s="345"/>
      <c r="D36" s="83">
        <v>8</v>
      </c>
      <c r="E36" s="179">
        <v>0</v>
      </c>
      <c r="F36" s="179"/>
      <c r="G36" s="226"/>
      <c r="H36" s="231">
        <v>0</v>
      </c>
    </row>
    <row r="37" spans="1:8">
      <c r="A37" s="172" t="s">
        <v>537</v>
      </c>
      <c r="B37" s="176" t="s">
        <v>494</v>
      </c>
      <c r="C37" s="174" t="s">
        <v>779</v>
      </c>
      <c r="D37" s="168">
        <v>2</v>
      </c>
      <c r="E37" s="168">
        <v>0</v>
      </c>
      <c r="F37" s="168"/>
      <c r="G37" s="130">
        <v>150</v>
      </c>
      <c r="H37" s="177">
        <v>0</v>
      </c>
    </row>
    <row r="38" spans="1:8" ht="24">
      <c r="A38" s="172" t="s">
        <v>538</v>
      </c>
      <c r="B38" s="176" t="s">
        <v>495</v>
      </c>
      <c r="C38" s="174" t="s">
        <v>4</v>
      </c>
      <c r="D38" s="168">
        <v>5</v>
      </c>
      <c r="E38" s="168">
        <v>1</v>
      </c>
      <c r="F38" s="168"/>
      <c r="G38" s="130">
        <v>140</v>
      </c>
      <c r="H38" s="177">
        <v>0.2</v>
      </c>
    </row>
    <row r="39" spans="1:8" ht="24">
      <c r="A39" s="175" t="s">
        <v>539</v>
      </c>
      <c r="B39" s="176" t="s">
        <v>496</v>
      </c>
      <c r="C39" s="174" t="s">
        <v>779</v>
      </c>
      <c r="D39" s="168">
        <v>1</v>
      </c>
      <c r="E39" s="168">
        <v>0</v>
      </c>
      <c r="F39" s="168">
        <v>0</v>
      </c>
      <c r="G39" s="130">
        <v>150</v>
      </c>
      <c r="H39" s="177">
        <v>0</v>
      </c>
    </row>
    <row r="40" spans="1:8" ht="26.25" customHeight="1">
      <c r="A40" s="125" t="s">
        <v>540</v>
      </c>
      <c r="B40" s="344" t="s">
        <v>96</v>
      </c>
      <c r="C40" s="345"/>
      <c r="D40" s="83">
        <v>6</v>
      </c>
      <c r="E40" s="179">
        <v>0</v>
      </c>
      <c r="F40" s="179"/>
      <c r="G40" s="226"/>
      <c r="H40" s="231">
        <v>0</v>
      </c>
    </row>
    <row r="41" spans="1:8" ht="24">
      <c r="A41" s="175" t="s">
        <v>541</v>
      </c>
      <c r="B41" s="176" t="s">
        <v>497</v>
      </c>
      <c r="C41" s="174" t="s">
        <v>779</v>
      </c>
      <c r="D41" s="168">
        <v>1</v>
      </c>
      <c r="E41" s="168">
        <v>0</v>
      </c>
      <c r="F41" s="168">
        <v>0</v>
      </c>
      <c r="G41" s="138">
        <v>200</v>
      </c>
      <c r="H41" s="177">
        <v>0</v>
      </c>
    </row>
    <row r="42" spans="1:8" ht="24">
      <c r="A42" s="175" t="s">
        <v>542</v>
      </c>
      <c r="B42" s="176" t="s">
        <v>498</v>
      </c>
      <c r="C42" s="174" t="s">
        <v>779</v>
      </c>
      <c r="D42" s="168">
        <v>5</v>
      </c>
      <c r="E42" s="168">
        <v>0</v>
      </c>
      <c r="F42" s="168"/>
      <c r="G42" s="138">
        <v>200</v>
      </c>
      <c r="H42" s="177">
        <v>0</v>
      </c>
    </row>
    <row r="43" spans="1:8">
      <c r="A43" s="144"/>
      <c r="B43" s="333" t="s">
        <v>240</v>
      </c>
      <c r="C43" s="414"/>
      <c r="D43" s="334"/>
      <c r="E43" s="46"/>
      <c r="F43" s="46"/>
      <c r="G43" s="139">
        <v>840</v>
      </c>
      <c r="H43" s="46"/>
    </row>
    <row r="44" spans="1:8" ht="17.25" customHeight="1">
      <c r="A44" s="184" t="s">
        <v>543</v>
      </c>
      <c r="B44" s="419" t="s">
        <v>99</v>
      </c>
      <c r="C44" s="420"/>
      <c r="D44" s="421"/>
      <c r="E44" s="46"/>
      <c r="F44" s="124">
        <v>0</v>
      </c>
      <c r="G44" s="233">
        <v>800</v>
      </c>
      <c r="H44" s="235">
        <v>0</v>
      </c>
    </row>
    <row r="45" spans="1:8">
      <c r="A45" s="125" t="s">
        <v>544</v>
      </c>
      <c r="B45" s="337" t="s">
        <v>100</v>
      </c>
      <c r="C45" s="338"/>
      <c r="D45" s="179">
        <v>10</v>
      </c>
      <c r="E45" s="179">
        <v>0</v>
      </c>
      <c r="F45" s="179"/>
      <c r="G45" s="226"/>
      <c r="H45" s="231">
        <v>0</v>
      </c>
    </row>
    <row r="46" spans="1:8" ht="30" customHeight="1">
      <c r="A46" s="175" t="s">
        <v>545</v>
      </c>
      <c r="B46" s="173" t="s">
        <v>499</v>
      </c>
      <c r="C46" s="174" t="s">
        <v>779</v>
      </c>
      <c r="D46" s="174"/>
      <c r="E46" s="174">
        <v>0</v>
      </c>
      <c r="F46" s="174"/>
      <c r="G46" s="130">
        <v>250</v>
      </c>
      <c r="H46" s="219">
        <v>0</v>
      </c>
    </row>
    <row r="47" spans="1:8" ht="15" customHeight="1">
      <c r="A47" s="175" t="s">
        <v>546</v>
      </c>
      <c r="B47" s="173" t="s">
        <v>500</v>
      </c>
      <c r="C47" s="174" t="s">
        <v>779</v>
      </c>
      <c r="D47" s="174"/>
      <c r="E47" s="174">
        <v>0</v>
      </c>
      <c r="F47" s="174"/>
      <c r="G47" s="130">
        <v>150</v>
      </c>
      <c r="H47" s="219">
        <v>0</v>
      </c>
    </row>
    <row r="48" spans="1:8" ht="48">
      <c r="A48" s="175" t="s">
        <v>547</v>
      </c>
      <c r="B48" s="173" t="s">
        <v>501</v>
      </c>
      <c r="C48" s="174" t="s">
        <v>779</v>
      </c>
      <c r="D48" s="174">
        <v>10</v>
      </c>
      <c r="E48" s="174">
        <v>0</v>
      </c>
      <c r="F48" s="174"/>
      <c r="G48" s="130">
        <v>100</v>
      </c>
      <c r="H48" s="219">
        <v>0</v>
      </c>
    </row>
    <row r="49" spans="1:8" ht="30.75" customHeight="1">
      <c r="A49" s="125" t="s">
        <v>548</v>
      </c>
      <c r="B49" s="344" t="s">
        <v>502</v>
      </c>
      <c r="C49" s="345"/>
      <c r="D49" s="83">
        <v>2</v>
      </c>
      <c r="E49" s="179">
        <v>0</v>
      </c>
      <c r="F49" s="179"/>
      <c r="G49" s="226"/>
      <c r="H49" s="231">
        <v>0</v>
      </c>
    </row>
    <row r="50" spans="1:8" ht="24">
      <c r="A50" s="175" t="s">
        <v>549</v>
      </c>
      <c r="B50" s="176" t="s">
        <v>503</v>
      </c>
      <c r="C50" s="174" t="s">
        <v>779</v>
      </c>
      <c r="D50" s="174">
        <v>1</v>
      </c>
      <c r="E50" s="174">
        <v>0</v>
      </c>
      <c r="F50" s="174">
        <v>0</v>
      </c>
      <c r="G50" s="130">
        <v>100</v>
      </c>
      <c r="H50" s="219">
        <v>0</v>
      </c>
    </row>
    <row r="51" spans="1:8" ht="24">
      <c r="A51" s="175" t="s">
        <v>550</v>
      </c>
      <c r="B51" s="176" t="s">
        <v>504</v>
      </c>
      <c r="C51" s="174" t="s">
        <v>779</v>
      </c>
      <c r="D51" s="174">
        <v>1</v>
      </c>
      <c r="E51" s="174">
        <v>0</v>
      </c>
      <c r="F51" s="174">
        <v>0</v>
      </c>
      <c r="G51" s="130">
        <v>200</v>
      </c>
      <c r="H51" s="219">
        <v>0</v>
      </c>
    </row>
    <row r="52" spans="1:8">
      <c r="A52" s="52"/>
      <c r="B52" s="333" t="s">
        <v>240</v>
      </c>
      <c r="C52" s="414"/>
      <c r="D52" s="334"/>
      <c r="E52" s="46"/>
      <c r="F52" s="46"/>
      <c r="G52" s="139">
        <v>800</v>
      </c>
      <c r="H52" s="46"/>
    </row>
    <row r="53" spans="1:8">
      <c r="A53" s="169"/>
      <c r="B53" s="335" t="s">
        <v>505</v>
      </c>
      <c r="C53" s="415"/>
      <c r="D53" s="336"/>
      <c r="E53" s="119"/>
      <c r="F53" s="119"/>
      <c r="G53" s="147">
        <v>7815</v>
      </c>
      <c r="H53" s="119"/>
    </row>
  </sheetData>
  <mergeCells count="21">
    <mergeCell ref="B18:D18"/>
    <mergeCell ref="B3:D3"/>
    <mergeCell ref="B4:D4"/>
    <mergeCell ref="B17:D17"/>
    <mergeCell ref="B14:C14"/>
    <mergeCell ref="B5:C5"/>
    <mergeCell ref="B31:C31"/>
    <mergeCell ref="B28:C28"/>
    <mergeCell ref="B25:C25"/>
    <mergeCell ref="B22:C22"/>
    <mergeCell ref="B19:C19"/>
    <mergeCell ref="B52:D52"/>
    <mergeCell ref="B53:D53"/>
    <mergeCell ref="B34:D34"/>
    <mergeCell ref="B35:D35"/>
    <mergeCell ref="B43:D43"/>
    <mergeCell ref="B44:D44"/>
    <mergeCell ref="B45:C45"/>
    <mergeCell ref="B40:C40"/>
    <mergeCell ref="B36:C36"/>
    <mergeCell ref="B49:C49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4"/>
  <sheetViews>
    <sheetView workbookViewId="0">
      <pane xSplit="10" ySplit="4" topLeftCell="K5" activePane="bottomRight" state="frozen"/>
      <selection pane="topRight" activeCell="K1" sqref="K1"/>
      <selection pane="bottomLeft" activeCell="A5" sqref="A5"/>
      <selection pane="bottomRight" activeCell="G13" sqref="G13"/>
    </sheetView>
  </sheetViews>
  <sheetFormatPr defaultRowHeight="12.75"/>
  <cols>
    <col min="1" max="1" width="5.85546875" style="11" customWidth="1"/>
    <col min="2" max="2" width="47.7109375" style="11" customWidth="1"/>
    <col min="3" max="3" width="13" style="11" customWidth="1"/>
    <col min="4" max="8" width="9.140625" style="11"/>
    <col min="9" max="10" width="8.140625" style="11" customWidth="1"/>
    <col min="11" max="16384" width="9.140625" style="11"/>
  </cols>
  <sheetData>
    <row r="1" spans="1:13" ht="17.25" customHeight="1">
      <c r="A1" s="394" t="s">
        <v>290</v>
      </c>
      <c r="B1" s="397" t="s">
        <v>67</v>
      </c>
      <c r="C1" s="397" t="s">
        <v>291</v>
      </c>
      <c r="D1" s="397" t="s">
        <v>292</v>
      </c>
      <c r="E1" s="397" t="s">
        <v>293</v>
      </c>
      <c r="F1" s="397"/>
      <c r="G1" s="397"/>
      <c r="H1" s="397"/>
      <c r="I1" s="397"/>
      <c r="J1" s="388" t="s">
        <v>294</v>
      </c>
      <c r="K1" s="386"/>
      <c r="L1" s="387"/>
      <c r="M1" s="387"/>
    </row>
    <row r="2" spans="1:13">
      <c r="A2" s="395"/>
      <c r="B2" s="391"/>
      <c r="C2" s="391"/>
      <c r="D2" s="391"/>
      <c r="E2" s="391" t="s">
        <v>295</v>
      </c>
      <c r="F2" s="391" t="s">
        <v>296</v>
      </c>
      <c r="G2" s="391"/>
      <c r="H2" s="391"/>
      <c r="I2" s="391" t="s">
        <v>297</v>
      </c>
      <c r="J2" s="389"/>
      <c r="K2" s="386"/>
      <c r="L2" s="387"/>
      <c r="M2" s="387"/>
    </row>
    <row r="3" spans="1:13" ht="24.75" thickBot="1">
      <c r="A3" s="396"/>
      <c r="B3" s="393"/>
      <c r="C3" s="393"/>
      <c r="D3" s="393"/>
      <c r="E3" s="392"/>
      <c r="F3" s="209" t="s">
        <v>295</v>
      </c>
      <c r="G3" s="209" t="s">
        <v>298</v>
      </c>
      <c r="H3" s="209" t="s">
        <v>299</v>
      </c>
      <c r="I3" s="393"/>
      <c r="J3" s="390"/>
    </row>
    <row r="4" spans="1:13">
      <c r="A4" s="210" t="s">
        <v>166</v>
      </c>
      <c r="B4" s="207" t="s">
        <v>166</v>
      </c>
      <c r="C4" s="207" t="s">
        <v>166</v>
      </c>
      <c r="D4" s="207" t="s">
        <v>166</v>
      </c>
      <c r="E4" s="257" t="s">
        <v>300</v>
      </c>
      <c r="F4" s="257" t="s">
        <v>300</v>
      </c>
      <c r="G4" s="257" t="s">
        <v>300</v>
      </c>
      <c r="H4" s="257" t="s">
        <v>300</v>
      </c>
      <c r="I4" s="257" t="s">
        <v>300</v>
      </c>
      <c r="J4" s="278" t="s">
        <v>300</v>
      </c>
    </row>
    <row r="5" spans="1:13" ht="15" customHeight="1">
      <c r="A5" s="122" t="s">
        <v>506</v>
      </c>
      <c r="B5" s="239" t="s">
        <v>68</v>
      </c>
      <c r="C5" s="156"/>
      <c r="D5" s="156"/>
      <c r="E5" s="156"/>
      <c r="F5" s="156"/>
      <c r="G5" s="156"/>
      <c r="H5" s="156"/>
      <c r="I5" s="156"/>
      <c r="J5" s="156"/>
    </row>
    <row r="6" spans="1:13">
      <c r="A6" s="214" t="s">
        <v>507</v>
      </c>
      <c r="B6" s="214" t="s">
        <v>69</v>
      </c>
      <c r="C6" s="126"/>
      <c r="D6" s="126"/>
      <c r="E6" s="132">
        <f>SUM(E7:E37)</f>
        <v>1452754</v>
      </c>
      <c r="F6" s="132">
        <f t="shared" ref="F6:J6" si="0">SUM(F7:F37)</f>
        <v>1452754</v>
      </c>
      <c r="G6" s="132">
        <f t="shared" si="0"/>
        <v>1125531</v>
      </c>
      <c r="H6" s="132">
        <f t="shared" si="0"/>
        <v>327223</v>
      </c>
      <c r="I6" s="132">
        <f t="shared" si="0"/>
        <v>0</v>
      </c>
      <c r="J6" s="132">
        <f t="shared" si="0"/>
        <v>0</v>
      </c>
    </row>
    <row r="7" spans="1:13">
      <c r="A7" s="175" t="s">
        <v>508</v>
      </c>
      <c r="B7" s="198" t="s">
        <v>473</v>
      </c>
      <c r="C7" s="166"/>
      <c r="D7" s="166"/>
      <c r="E7" s="166">
        <f>SUM(F7+I7+J7)</f>
        <v>0</v>
      </c>
      <c r="F7" s="166">
        <f>SUM(G7+H7)</f>
        <v>0</v>
      </c>
      <c r="G7" s="166"/>
      <c r="H7" s="166"/>
      <c r="I7" s="166"/>
      <c r="J7" s="166"/>
    </row>
    <row r="8" spans="1:13">
      <c r="A8" s="127"/>
      <c r="B8" s="136" t="s">
        <v>711</v>
      </c>
      <c r="C8" s="158" t="s">
        <v>33</v>
      </c>
      <c r="D8" s="129">
        <v>2014</v>
      </c>
      <c r="E8" s="129">
        <f t="shared" ref="E8:E37" si="1">SUM(F8+I8+J8)</f>
        <v>82435</v>
      </c>
      <c r="F8" s="129">
        <f>SUM(H8+G8)</f>
        <v>82435</v>
      </c>
      <c r="G8" s="129">
        <v>61667</v>
      </c>
      <c r="H8" s="129">
        <v>20768</v>
      </c>
      <c r="I8" s="129">
        <v>0</v>
      </c>
      <c r="J8" s="129">
        <v>0</v>
      </c>
    </row>
    <row r="9" spans="1:13">
      <c r="A9" s="127"/>
      <c r="B9" s="136" t="s">
        <v>712</v>
      </c>
      <c r="C9" s="158" t="s">
        <v>33</v>
      </c>
      <c r="D9" s="129">
        <v>2014</v>
      </c>
      <c r="E9" s="129">
        <f t="shared" si="1"/>
        <v>8280</v>
      </c>
      <c r="F9" s="129">
        <f t="shared" ref="F9:F82" si="2">SUM(H9+G9)</f>
        <v>8280</v>
      </c>
      <c r="G9" s="129">
        <v>8280</v>
      </c>
      <c r="H9" s="129">
        <v>0</v>
      </c>
      <c r="I9" s="129">
        <v>0</v>
      </c>
      <c r="J9" s="129">
        <v>0</v>
      </c>
    </row>
    <row r="10" spans="1:13">
      <c r="A10" s="127"/>
      <c r="B10" s="136" t="s">
        <v>716</v>
      </c>
      <c r="C10" s="158" t="s">
        <v>33</v>
      </c>
      <c r="D10" s="129">
        <v>2014</v>
      </c>
      <c r="E10" s="129">
        <f t="shared" si="1"/>
        <v>39614</v>
      </c>
      <c r="F10" s="129">
        <f t="shared" si="2"/>
        <v>39614</v>
      </c>
      <c r="G10" s="129">
        <v>20000</v>
      </c>
      <c r="H10" s="129">
        <v>19614</v>
      </c>
      <c r="I10" s="129">
        <v>0</v>
      </c>
      <c r="J10" s="129">
        <v>0</v>
      </c>
    </row>
    <row r="11" spans="1:13">
      <c r="A11" s="127"/>
      <c r="B11" s="136" t="s">
        <v>711</v>
      </c>
      <c r="C11" s="158" t="s">
        <v>33</v>
      </c>
      <c r="D11" s="129">
        <v>2015</v>
      </c>
      <c r="E11" s="129">
        <f t="shared" si="1"/>
        <v>27542</v>
      </c>
      <c r="F11" s="129">
        <f t="shared" si="2"/>
        <v>27542</v>
      </c>
      <c r="G11" s="157">
        <v>21598</v>
      </c>
      <c r="H11" s="157">
        <v>5944</v>
      </c>
      <c r="I11" s="129">
        <v>0</v>
      </c>
      <c r="J11" s="129">
        <v>0</v>
      </c>
    </row>
    <row r="12" spans="1:13">
      <c r="A12" s="127"/>
      <c r="B12" s="136" t="s">
        <v>716</v>
      </c>
      <c r="C12" s="158" t="s">
        <v>33</v>
      </c>
      <c r="D12" s="129">
        <v>2015</v>
      </c>
      <c r="E12" s="129">
        <f t="shared" si="1"/>
        <v>45409</v>
      </c>
      <c r="F12" s="129">
        <f t="shared" si="2"/>
        <v>45409</v>
      </c>
      <c r="G12" s="157">
        <v>45409</v>
      </c>
      <c r="H12" s="157">
        <v>0</v>
      </c>
      <c r="I12" s="129">
        <v>0</v>
      </c>
      <c r="J12" s="129">
        <v>0</v>
      </c>
    </row>
    <row r="13" spans="1:13">
      <c r="A13" s="127"/>
      <c r="B13" s="136" t="s">
        <v>752</v>
      </c>
      <c r="C13" s="158" t="s">
        <v>33</v>
      </c>
      <c r="D13" s="129"/>
      <c r="E13" s="129">
        <f t="shared" si="1"/>
        <v>72000</v>
      </c>
      <c r="F13" s="129">
        <f t="shared" si="2"/>
        <v>72000</v>
      </c>
      <c r="G13" s="157">
        <v>72000</v>
      </c>
      <c r="H13" s="157">
        <v>0</v>
      </c>
      <c r="I13" s="129">
        <v>0</v>
      </c>
      <c r="J13" s="129">
        <v>0</v>
      </c>
    </row>
    <row r="14" spans="1:13">
      <c r="A14" s="127"/>
      <c r="B14" s="136" t="s">
        <v>711</v>
      </c>
      <c r="C14" s="158" t="s">
        <v>33</v>
      </c>
      <c r="D14" s="129">
        <v>2017</v>
      </c>
      <c r="E14" s="129">
        <f t="shared" si="1"/>
        <v>100539</v>
      </c>
      <c r="F14" s="129">
        <f t="shared" si="2"/>
        <v>100539</v>
      </c>
      <c r="G14" s="157">
        <v>0</v>
      </c>
      <c r="H14" s="157">
        <v>100539</v>
      </c>
      <c r="I14" s="129">
        <v>0</v>
      </c>
      <c r="J14" s="129">
        <v>0</v>
      </c>
    </row>
    <row r="15" spans="1:13">
      <c r="A15" s="175" t="s">
        <v>509</v>
      </c>
      <c r="B15" s="198" t="s">
        <v>474</v>
      </c>
      <c r="C15" s="217" t="s">
        <v>33</v>
      </c>
      <c r="D15" s="166"/>
      <c r="E15" s="166">
        <f t="shared" si="1"/>
        <v>0</v>
      </c>
      <c r="F15" s="240">
        <f t="shared" si="2"/>
        <v>0</v>
      </c>
      <c r="G15" s="166"/>
      <c r="H15" s="166"/>
      <c r="I15" s="166"/>
      <c r="J15" s="166"/>
    </row>
    <row r="16" spans="1:13">
      <c r="A16" s="127"/>
      <c r="B16" s="136" t="s">
        <v>731</v>
      </c>
      <c r="C16" s="158" t="s">
        <v>33</v>
      </c>
      <c r="D16" s="129"/>
      <c r="E16" s="129">
        <f t="shared" si="1"/>
        <v>98371</v>
      </c>
      <c r="F16" s="129">
        <f t="shared" si="2"/>
        <v>98371</v>
      </c>
      <c r="G16" s="129">
        <v>0</v>
      </c>
      <c r="H16" s="157">
        <v>98371</v>
      </c>
      <c r="I16" s="129">
        <v>0</v>
      </c>
      <c r="J16" s="129">
        <v>0</v>
      </c>
    </row>
    <row r="17" spans="1:10">
      <c r="A17" s="127"/>
      <c r="B17" s="136" t="s">
        <v>753</v>
      </c>
      <c r="C17" s="158" t="s">
        <v>33</v>
      </c>
      <c r="D17" s="129">
        <v>2016</v>
      </c>
      <c r="E17" s="129">
        <f t="shared" si="1"/>
        <v>23404</v>
      </c>
      <c r="F17" s="129">
        <f t="shared" si="2"/>
        <v>23404</v>
      </c>
      <c r="G17" s="129">
        <v>22677</v>
      </c>
      <c r="H17" s="157">
        <v>727</v>
      </c>
      <c r="I17" s="129">
        <v>0</v>
      </c>
      <c r="J17" s="129">
        <v>0</v>
      </c>
    </row>
    <row r="18" spans="1:10">
      <c r="A18" s="127"/>
      <c r="B18" s="136" t="s">
        <v>776</v>
      </c>
      <c r="C18" s="158" t="s">
        <v>33</v>
      </c>
      <c r="D18" s="129">
        <v>2017</v>
      </c>
      <c r="E18" s="129">
        <f t="shared" si="1"/>
        <v>36976</v>
      </c>
      <c r="F18" s="129">
        <f t="shared" si="2"/>
        <v>36976</v>
      </c>
      <c r="G18" s="129">
        <v>35915</v>
      </c>
      <c r="H18" s="157">
        <v>1061</v>
      </c>
      <c r="I18" s="129">
        <v>0</v>
      </c>
      <c r="J18" s="129">
        <v>0</v>
      </c>
    </row>
    <row r="19" spans="1:10">
      <c r="A19" s="175" t="s">
        <v>510</v>
      </c>
      <c r="B19" s="198" t="s">
        <v>475</v>
      </c>
      <c r="C19" s="217" t="s">
        <v>33</v>
      </c>
      <c r="D19" s="166"/>
      <c r="E19" s="166">
        <f t="shared" si="1"/>
        <v>0</v>
      </c>
      <c r="F19" s="240">
        <f t="shared" si="2"/>
        <v>0</v>
      </c>
      <c r="G19" s="166"/>
      <c r="H19" s="166"/>
      <c r="I19" s="166"/>
      <c r="J19" s="166"/>
    </row>
    <row r="20" spans="1:10">
      <c r="A20" s="127"/>
      <c r="B20" s="136" t="s">
        <v>713</v>
      </c>
      <c r="C20" s="158" t="s">
        <v>33</v>
      </c>
      <c r="D20" s="129">
        <v>2015</v>
      </c>
      <c r="E20" s="129">
        <f t="shared" si="1"/>
        <v>5444</v>
      </c>
      <c r="F20" s="129">
        <f t="shared" ref="F20:F31" si="3">SUM(H20+G20)</f>
        <v>5444</v>
      </c>
      <c r="G20" s="157">
        <v>0</v>
      </c>
      <c r="H20" s="157">
        <v>5444</v>
      </c>
      <c r="I20" s="129">
        <v>0</v>
      </c>
      <c r="J20" s="129">
        <v>0</v>
      </c>
    </row>
    <row r="21" spans="1:10">
      <c r="A21" s="127"/>
      <c r="B21" s="136" t="s">
        <v>720</v>
      </c>
      <c r="C21" s="158" t="s">
        <v>33</v>
      </c>
      <c r="D21" s="129">
        <v>2015</v>
      </c>
      <c r="E21" s="129">
        <f t="shared" si="1"/>
        <v>31343</v>
      </c>
      <c r="F21" s="129">
        <f t="shared" si="3"/>
        <v>31343</v>
      </c>
      <c r="G21" s="157">
        <v>0</v>
      </c>
      <c r="H21" s="157">
        <v>31343</v>
      </c>
      <c r="I21" s="129">
        <v>0</v>
      </c>
      <c r="J21" s="129">
        <v>0</v>
      </c>
    </row>
    <row r="22" spans="1:10">
      <c r="A22" s="127"/>
      <c r="B22" s="136" t="s">
        <v>721</v>
      </c>
      <c r="C22" s="158" t="s">
        <v>33</v>
      </c>
      <c r="D22" s="129">
        <v>2015</v>
      </c>
      <c r="E22" s="129">
        <f t="shared" si="1"/>
        <v>16263</v>
      </c>
      <c r="F22" s="129">
        <f t="shared" si="3"/>
        <v>16263</v>
      </c>
      <c r="G22" s="157">
        <v>0</v>
      </c>
      <c r="H22" s="157">
        <v>16263</v>
      </c>
      <c r="I22" s="129">
        <v>0</v>
      </c>
      <c r="J22" s="129">
        <v>0</v>
      </c>
    </row>
    <row r="23" spans="1:10">
      <c r="A23" s="127"/>
      <c r="B23" s="136" t="s">
        <v>722</v>
      </c>
      <c r="C23" s="158" t="s">
        <v>33</v>
      </c>
      <c r="D23" s="129">
        <v>2015</v>
      </c>
      <c r="E23" s="129">
        <f t="shared" si="1"/>
        <v>8148</v>
      </c>
      <c r="F23" s="129">
        <f t="shared" si="3"/>
        <v>8148</v>
      </c>
      <c r="G23" s="157">
        <v>0</v>
      </c>
      <c r="H23" s="157">
        <v>8148</v>
      </c>
      <c r="I23" s="129">
        <v>0</v>
      </c>
      <c r="J23" s="129">
        <v>0</v>
      </c>
    </row>
    <row r="24" spans="1:10">
      <c r="A24" s="127"/>
      <c r="B24" s="136" t="s">
        <v>723</v>
      </c>
      <c r="C24" s="158" t="s">
        <v>33</v>
      </c>
      <c r="D24" s="129">
        <v>2015</v>
      </c>
      <c r="E24" s="129">
        <f t="shared" si="1"/>
        <v>13901</v>
      </c>
      <c r="F24" s="129">
        <f t="shared" si="3"/>
        <v>13901</v>
      </c>
      <c r="G24" s="157">
        <v>0</v>
      </c>
      <c r="H24" s="157">
        <v>13901</v>
      </c>
      <c r="I24" s="129">
        <v>0</v>
      </c>
      <c r="J24" s="129">
        <v>0</v>
      </c>
    </row>
    <row r="25" spans="1:10">
      <c r="A25" s="127"/>
      <c r="B25" s="136" t="s">
        <v>713</v>
      </c>
      <c r="C25" s="158" t="s">
        <v>33</v>
      </c>
      <c r="D25" s="129">
        <v>2014</v>
      </c>
      <c r="E25" s="129">
        <f t="shared" si="1"/>
        <v>6725</v>
      </c>
      <c r="F25" s="129">
        <f t="shared" si="3"/>
        <v>6725</v>
      </c>
      <c r="G25" s="129">
        <v>6725</v>
      </c>
      <c r="H25" s="129">
        <v>0</v>
      </c>
      <c r="I25" s="129">
        <v>0</v>
      </c>
      <c r="J25" s="129">
        <v>0</v>
      </c>
    </row>
    <row r="26" spans="1:10">
      <c r="A26" s="127"/>
      <c r="B26" s="136" t="s">
        <v>714</v>
      </c>
      <c r="C26" s="158" t="s">
        <v>33</v>
      </c>
      <c r="D26" s="129">
        <v>2014</v>
      </c>
      <c r="E26" s="129">
        <f t="shared" si="1"/>
        <v>8350</v>
      </c>
      <c r="F26" s="129">
        <f t="shared" si="3"/>
        <v>8350</v>
      </c>
      <c r="G26" s="129">
        <v>8350</v>
      </c>
      <c r="H26" s="129">
        <v>0</v>
      </c>
      <c r="I26" s="129">
        <v>0</v>
      </c>
      <c r="J26" s="129">
        <v>0</v>
      </c>
    </row>
    <row r="27" spans="1:10">
      <c r="A27" s="127"/>
      <c r="B27" s="136" t="s">
        <v>747</v>
      </c>
      <c r="C27" s="158" t="s">
        <v>33</v>
      </c>
      <c r="D27" s="129">
        <v>2016</v>
      </c>
      <c r="E27" s="129">
        <f t="shared" si="1"/>
        <v>37369</v>
      </c>
      <c r="F27" s="129">
        <f t="shared" si="3"/>
        <v>37369</v>
      </c>
      <c r="G27" s="129">
        <v>37369</v>
      </c>
      <c r="H27" s="129">
        <v>0</v>
      </c>
      <c r="I27" s="129">
        <v>0</v>
      </c>
      <c r="J27" s="129">
        <v>0</v>
      </c>
    </row>
    <row r="28" spans="1:10">
      <c r="A28" s="127"/>
      <c r="B28" s="136" t="s">
        <v>748</v>
      </c>
      <c r="C28" s="158" t="s">
        <v>33</v>
      </c>
      <c r="D28" s="129">
        <v>2016</v>
      </c>
      <c r="E28" s="129">
        <f t="shared" si="1"/>
        <v>26339</v>
      </c>
      <c r="F28" s="129">
        <f t="shared" si="3"/>
        <v>26339</v>
      </c>
      <c r="G28" s="129">
        <v>26339</v>
      </c>
      <c r="H28" s="129">
        <v>0</v>
      </c>
      <c r="I28" s="129">
        <v>0</v>
      </c>
      <c r="J28" s="129">
        <v>0</v>
      </c>
    </row>
    <row r="29" spans="1:10">
      <c r="A29" s="127"/>
      <c r="B29" s="136" t="s">
        <v>749</v>
      </c>
      <c r="C29" s="158" t="s">
        <v>33</v>
      </c>
      <c r="D29" s="129">
        <v>2016</v>
      </c>
      <c r="E29" s="129">
        <f t="shared" si="1"/>
        <v>18356</v>
      </c>
      <c r="F29" s="129">
        <f t="shared" si="3"/>
        <v>18356</v>
      </c>
      <c r="G29" s="129">
        <v>18356</v>
      </c>
      <c r="H29" s="129">
        <v>0</v>
      </c>
      <c r="I29" s="129">
        <v>0</v>
      </c>
      <c r="J29" s="129">
        <v>0</v>
      </c>
    </row>
    <row r="30" spans="1:10">
      <c r="A30" s="127"/>
      <c r="B30" s="136" t="s">
        <v>750</v>
      </c>
      <c r="C30" s="158" t="s">
        <v>33</v>
      </c>
      <c r="D30" s="129">
        <v>2016</v>
      </c>
      <c r="E30" s="129">
        <f t="shared" si="1"/>
        <v>20651</v>
      </c>
      <c r="F30" s="129">
        <f t="shared" si="3"/>
        <v>20651</v>
      </c>
      <c r="G30" s="129">
        <v>20651</v>
      </c>
      <c r="H30" s="129">
        <v>0</v>
      </c>
      <c r="I30" s="129">
        <v>0</v>
      </c>
      <c r="J30" s="129">
        <v>0</v>
      </c>
    </row>
    <row r="31" spans="1:10">
      <c r="A31" s="127"/>
      <c r="B31" s="136" t="s">
        <v>751</v>
      </c>
      <c r="C31" s="158" t="s">
        <v>33</v>
      </c>
      <c r="D31" s="129">
        <v>2016</v>
      </c>
      <c r="E31" s="129">
        <f t="shared" si="1"/>
        <v>18106</v>
      </c>
      <c r="F31" s="129">
        <f t="shared" si="3"/>
        <v>18106</v>
      </c>
      <c r="G31" s="129">
        <v>18106</v>
      </c>
      <c r="H31" s="129">
        <v>0</v>
      </c>
      <c r="I31" s="129">
        <v>0</v>
      </c>
      <c r="J31" s="129">
        <v>0</v>
      </c>
    </row>
    <row r="32" spans="1:10" ht="24">
      <c r="A32" s="175" t="s">
        <v>511</v>
      </c>
      <c r="B32" s="198" t="s">
        <v>476</v>
      </c>
      <c r="C32" s="166"/>
      <c r="D32" s="166"/>
      <c r="E32" s="166">
        <f t="shared" si="1"/>
        <v>0</v>
      </c>
      <c r="F32" s="240">
        <f t="shared" si="2"/>
        <v>0</v>
      </c>
      <c r="G32" s="166"/>
      <c r="H32" s="166"/>
      <c r="I32" s="166"/>
      <c r="J32" s="166"/>
    </row>
    <row r="33" spans="1:10" ht="24">
      <c r="A33" s="175" t="s">
        <v>512</v>
      </c>
      <c r="B33" s="198" t="s">
        <v>477</v>
      </c>
      <c r="C33" s="166"/>
      <c r="D33" s="166"/>
      <c r="E33" s="166">
        <f t="shared" si="1"/>
        <v>0</v>
      </c>
      <c r="F33" s="240">
        <f t="shared" si="2"/>
        <v>0</v>
      </c>
      <c r="G33" s="166"/>
      <c r="H33" s="166"/>
      <c r="I33" s="166"/>
      <c r="J33" s="166"/>
    </row>
    <row r="34" spans="1:10" ht="24">
      <c r="A34" s="175" t="s">
        <v>513</v>
      </c>
      <c r="B34" s="198" t="s">
        <v>478</v>
      </c>
      <c r="C34" s="166"/>
      <c r="D34" s="166"/>
      <c r="E34" s="166">
        <f t="shared" si="1"/>
        <v>0</v>
      </c>
      <c r="F34" s="240">
        <f t="shared" si="2"/>
        <v>0</v>
      </c>
      <c r="G34" s="166"/>
      <c r="H34" s="166"/>
      <c r="I34" s="166"/>
      <c r="J34" s="166"/>
    </row>
    <row r="35" spans="1:10">
      <c r="A35" s="175" t="s">
        <v>514</v>
      </c>
      <c r="B35" s="198" t="s">
        <v>479</v>
      </c>
      <c r="C35" s="166"/>
      <c r="D35" s="166"/>
      <c r="E35" s="166">
        <f t="shared" si="1"/>
        <v>0</v>
      </c>
      <c r="F35" s="240">
        <f t="shared" si="2"/>
        <v>0</v>
      </c>
      <c r="G35" s="166"/>
      <c r="H35" s="166"/>
      <c r="I35" s="166"/>
      <c r="J35" s="166"/>
    </row>
    <row r="36" spans="1:10">
      <c r="A36" s="175" t="s">
        <v>515</v>
      </c>
      <c r="B36" s="198" t="s">
        <v>480</v>
      </c>
      <c r="C36" s="166"/>
      <c r="D36" s="166"/>
      <c r="E36" s="166">
        <f t="shared" si="1"/>
        <v>0</v>
      </c>
      <c r="F36" s="240">
        <f t="shared" si="2"/>
        <v>0</v>
      </c>
      <c r="G36" s="166"/>
      <c r="H36" s="166"/>
      <c r="I36" s="166"/>
      <c r="J36" s="166"/>
    </row>
    <row r="37" spans="1:10" ht="36">
      <c r="A37" s="127"/>
      <c r="B37" s="98" t="s">
        <v>709</v>
      </c>
      <c r="C37" s="158" t="s">
        <v>33</v>
      </c>
      <c r="D37" s="129">
        <v>2014</v>
      </c>
      <c r="E37" s="160">
        <f t="shared" si="1"/>
        <v>707189</v>
      </c>
      <c r="F37" s="129">
        <f t="shared" si="2"/>
        <v>707189</v>
      </c>
      <c r="G37" s="129">
        <v>702089</v>
      </c>
      <c r="H37" s="129">
        <v>5100</v>
      </c>
      <c r="I37" s="129">
        <v>0</v>
      </c>
      <c r="J37" s="129">
        <v>0</v>
      </c>
    </row>
    <row r="38" spans="1:10" ht="24">
      <c r="A38" s="125" t="s">
        <v>516</v>
      </c>
      <c r="B38" s="214" t="s">
        <v>74</v>
      </c>
      <c r="C38" s="126"/>
      <c r="D38" s="126"/>
      <c r="E38" s="132">
        <f>SUM(E39:E40)</f>
        <v>0</v>
      </c>
      <c r="F38" s="132">
        <f t="shared" ref="F38:J38" si="4">SUM(F39:F40)</f>
        <v>0</v>
      </c>
      <c r="G38" s="132">
        <f t="shared" si="4"/>
        <v>0</v>
      </c>
      <c r="H38" s="132">
        <f t="shared" si="4"/>
        <v>0</v>
      </c>
      <c r="I38" s="132">
        <f t="shared" si="4"/>
        <v>0</v>
      </c>
      <c r="J38" s="132">
        <f t="shared" si="4"/>
        <v>0</v>
      </c>
    </row>
    <row r="39" spans="1:10" ht="24">
      <c r="A39" s="175" t="s">
        <v>517</v>
      </c>
      <c r="B39" s="198" t="s">
        <v>481</v>
      </c>
      <c r="C39" s="166"/>
      <c r="D39" s="166"/>
      <c r="E39" s="166"/>
      <c r="F39" s="240">
        <f t="shared" si="2"/>
        <v>0</v>
      </c>
      <c r="G39" s="166"/>
      <c r="H39" s="166"/>
      <c r="I39" s="166"/>
      <c r="J39" s="166"/>
    </row>
    <row r="40" spans="1:10" ht="24">
      <c r="A40" s="175" t="s">
        <v>518</v>
      </c>
      <c r="B40" s="198" t="s">
        <v>482</v>
      </c>
      <c r="C40" s="166"/>
      <c r="D40" s="166"/>
      <c r="E40" s="166"/>
      <c r="F40" s="240">
        <f t="shared" si="2"/>
        <v>0</v>
      </c>
      <c r="G40" s="166"/>
      <c r="H40" s="166"/>
      <c r="I40" s="166"/>
      <c r="J40" s="166"/>
    </row>
    <row r="41" spans="1:10">
      <c r="A41" s="144"/>
      <c r="B41" s="145" t="s">
        <v>240</v>
      </c>
      <c r="C41" s="156"/>
      <c r="D41" s="156"/>
      <c r="E41" s="162">
        <f t="shared" ref="E41:J41" si="5">SUM(E38+E6)</f>
        <v>1452754</v>
      </c>
      <c r="F41" s="162">
        <f t="shared" si="5"/>
        <v>1452754</v>
      </c>
      <c r="G41" s="162">
        <f t="shared" si="5"/>
        <v>1125531</v>
      </c>
      <c r="H41" s="162">
        <f t="shared" si="5"/>
        <v>327223</v>
      </c>
      <c r="I41" s="162">
        <f t="shared" si="5"/>
        <v>0</v>
      </c>
      <c r="J41" s="162">
        <f t="shared" si="5"/>
        <v>0</v>
      </c>
    </row>
    <row r="42" spans="1:10" ht="24">
      <c r="A42" s="122" t="s">
        <v>519</v>
      </c>
      <c r="B42" s="239" t="s">
        <v>76</v>
      </c>
      <c r="C42" s="156"/>
      <c r="D42" s="156"/>
      <c r="E42" s="156"/>
      <c r="F42" s="156"/>
      <c r="G42" s="156"/>
      <c r="H42" s="156"/>
      <c r="I42" s="156"/>
      <c r="J42" s="156"/>
    </row>
    <row r="43" spans="1:10" ht="24">
      <c r="A43" s="125" t="s">
        <v>520</v>
      </c>
      <c r="B43" s="161" t="s">
        <v>77</v>
      </c>
      <c r="C43" s="126"/>
      <c r="D43" s="126"/>
      <c r="E43" s="126">
        <f>SUM(E44:E45)</f>
        <v>0</v>
      </c>
      <c r="F43" s="126">
        <f t="shared" ref="F43:J43" si="6">SUM(F44:F45)</f>
        <v>0</v>
      </c>
      <c r="G43" s="126">
        <f t="shared" si="6"/>
        <v>0</v>
      </c>
      <c r="H43" s="126">
        <f t="shared" si="6"/>
        <v>0</v>
      </c>
      <c r="I43" s="126">
        <f t="shared" si="6"/>
        <v>0</v>
      </c>
      <c r="J43" s="126">
        <f t="shared" si="6"/>
        <v>0</v>
      </c>
    </row>
    <row r="44" spans="1:10" ht="24">
      <c r="A44" s="175" t="s">
        <v>521</v>
      </c>
      <c r="B44" s="198" t="s">
        <v>483</v>
      </c>
      <c r="C44" s="166"/>
      <c r="D44" s="166"/>
      <c r="E44" s="166"/>
      <c r="F44" s="240">
        <f t="shared" si="2"/>
        <v>0</v>
      </c>
      <c r="G44" s="166"/>
      <c r="H44" s="166"/>
      <c r="I44" s="166"/>
      <c r="J44" s="166"/>
    </row>
    <row r="45" spans="1:10">
      <c r="A45" s="175" t="s">
        <v>522</v>
      </c>
      <c r="B45" s="194" t="s">
        <v>484</v>
      </c>
      <c r="C45" s="166"/>
      <c r="D45" s="166"/>
      <c r="E45" s="166"/>
      <c r="F45" s="240">
        <f t="shared" si="2"/>
        <v>0</v>
      </c>
      <c r="G45" s="166"/>
      <c r="H45" s="166"/>
      <c r="I45" s="166"/>
      <c r="J45" s="166"/>
    </row>
    <row r="46" spans="1:10" ht="24">
      <c r="A46" s="125" t="s">
        <v>523</v>
      </c>
      <c r="B46" s="214" t="s">
        <v>80</v>
      </c>
      <c r="C46" s="126"/>
      <c r="D46" s="126"/>
      <c r="E46" s="132">
        <f>SUM(E47:E51)</f>
        <v>14436</v>
      </c>
      <c r="F46" s="132">
        <f>SUM(F47:F51)</f>
        <v>14436</v>
      </c>
      <c r="G46" s="132">
        <f>SUM(G47:G51)</f>
        <v>14436</v>
      </c>
      <c r="H46" s="132">
        <f t="shared" ref="H46:J46" si="7">SUM(H47:H50)</f>
        <v>0</v>
      </c>
      <c r="I46" s="132">
        <f t="shared" si="7"/>
        <v>0</v>
      </c>
      <c r="J46" s="132">
        <f t="shared" si="7"/>
        <v>0</v>
      </c>
    </row>
    <row r="47" spans="1:10">
      <c r="A47" s="175" t="s">
        <v>524</v>
      </c>
      <c r="B47" s="198" t="s">
        <v>485</v>
      </c>
      <c r="C47" s="166"/>
      <c r="D47" s="166"/>
      <c r="E47" s="166">
        <f>SUM(F47+I47+J47)</f>
        <v>0</v>
      </c>
      <c r="F47" s="240">
        <f t="shared" si="2"/>
        <v>0</v>
      </c>
      <c r="G47" s="166"/>
      <c r="H47" s="166"/>
      <c r="I47" s="166"/>
      <c r="J47" s="166"/>
    </row>
    <row r="48" spans="1:10" ht="24">
      <c r="A48" s="175" t="s">
        <v>525</v>
      </c>
      <c r="B48" s="198" t="s">
        <v>486</v>
      </c>
      <c r="C48" s="166"/>
      <c r="D48" s="166"/>
      <c r="E48" s="166">
        <f t="shared" ref="E48:E51" si="8">SUM(F48+I48+J48)</f>
        <v>0</v>
      </c>
      <c r="F48" s="240">
        <f t="shared" si="2"/>
        <v>0</v>
      </c>
      <c r="G48" s="166"/>
      <c r="H48" s="166"/>
      <c r="I48" s="166"/>
      <c r="J48" s="166"/>
    </row>
    <row r="49" spans="1:10">
      <c r="A49" s="127"/>
      <c r="B49" s="136" t="s">
        <v>740</v>
      </c>
      <c r="C49" s="158" t="s">
        <v>33</v>
      </c>
      <c r="D49" s="129">
        <v>2014</v>
      </c>
      <c r="E49" s="129">
        <f t="shared" si="8"/>
        <v>4458</v>
      </c>
      <c r="F49" s="129">
        <f t="shared" si="2"/>
        <v>4458</v>
      </c>
      <c r="G49" s="129">
        <v>4458</v>
      </c>
      <c r="H49" s="129">
        <v>0</v>
      </c>
      <c r="I49" s="129">
        <v>0</v>
      </c>
      <c r="J49" s="129">
        <v>0</v>
      </c>
    </row>
    <row r="50" spans="1:10">
      <c r="A50" s="127"/>
      <c r="B50" s="136" t="s">
        <v>745</v>
      </c>
      <c r="C50" s="158" t="s">
        <v>33</v>
      </c>
      <c r="D50" s="129">
        <v>2015</v>
      </c>
      <c r="E50" s="129">
        <f t="shared" si="8"/>
        <v>4104</v>
      </c>
      <c r="F50" s="129">
        <f t="shared" si="2"/>
        <v>4104</v>
      </c>
      <c r="G50" s="129">
        <v>4104</v>
      </c>
      <c r="H50" s="129">
        <v>0</v>
      </c>
      <c r="I50" s="129">
        <v>0</v>
      </c>
      <c r="J50" s="129">
        <v>0</v>
      </c>
    </row>
    <row r="51" spans="1:10">
      <c r="A51" s="127"/>
      <c r="B51" s="136" t="s">
        <v>785</v>
      </c>
      <c r="C51" s="158" t="s">
        <v>33</v>
      </c>
      <c r="D51" s="129">
        <v>2016</v>
      </c>
      <c r="E51" s="129">
        <f t="shared" si="8"/>
        <v>5874</v>
      </c>
      <c r="F51" s="129">
        <f t="shared" si="2"/>
        <v>5874</v>
      </c>
      <c r="G51" s="129">
        <v>5874</v>
      </c>
      <c r="H51" s="129">
        <v>0</v>
      </c>
      <c r="I51" s="129">
        <v>0</v>
      </c>
      <c r="J51" s="129">
        <v>0</v>
      </c>
    </row>
    <row r="52" spans="1:10" ht="24">
      <c r="A52" s="125" t="s">
        <v>526</v>
      </c>
      <c r="B52" s="214" t="s">
        <v>84</v>
      </c>
      <c r="C52" s="237"/>
      <c r="D52" s="126"/>
      <c r="E52" s="132">
        <f>SUM(E53:E54)</f>
        <v>0</v>
      </c>
      <c r="F52" s="132">
        <f t="shared" ref="F52:J52" si="9">SUM(F53:F54)</f>
        <v>0</v>
      </c>
      <c r="G52" s="132">
        <f t="shared" si="9"/>
        <v>0</v>
      </c>
      <c r="H52" s="132">
        <f t="shared" si="9"/>
        <v>0</v>
      </c>
      <c r="I52" s="132">
        <f t="shared" si="9"/>
        <v>0</v>
      </c>
      <c r="J52" s="132">
        <f t="shared" si="9"/>
        <v>0</v>
      </c>
    </row>
    <row r="53" spans="1:10">
      <c r="A53" s="175" t="s">
        <v>527</v>
      </c>
      <c r="B53" s="198" t="s">
        <v>487</v>
      </c>
      <c r="C53" s="217"/>
      <c r="D53" s="166"/>
      <c r="E53" s="166"/>
      <c r="F53" s="240">
        <f t="shared" si="2"/>
        <v>0</v>
      </c>
      <c r="G53" s="166"/>
      <c r="H53" s="166"/>
      <c r="I53" s="166"/>
      <c r="J53" s="166"/>
    </row>
    <row r="54" spans="1:10" ht="24">
      <c r="A54" s="175" t="s">
        <v>528</v>
      </c>
      <c r="B54" s="194" t="s">
        <v>488</v>
      </c>
      <c r="C54" s="217"/>
      <c r="D54" s="166"/>
      <c r="E54" s="166"/>
      <c r="F54" s="240">
        <f t="shared" si="2"/>
        <v>0</v>
      </c>
      <c r="G54" s="166"/>
      <c r="H54" s="166"/>
      <c r="I54" s="166"/>
      <c r="J54" s="166"/>
    </row>
    <row r="55" spans="1:10" ht="24">
      <c r="A55" s="125" t="s">
        <v>529</v>
      </c>
      <c r="B55" s="214" t="s">
        <v>86</v>
      </c>
      <c r="C55" s="237"/>
      <c r="D55" s="126"/>
      <c r="E55" s="132">
        <f>SUM(E56:E57)</f>
        <v>0</v>
      </c>
      <c r="F55" s="132">
        <f t="shared" ref="F55:J55" si="10">SUM(F56:F57)</f>
        <v>0</v>
      </c>
      <c r="G55" s="132">
        <f t="shared" si="10"/>
        <v>0</v>
      </c>
      <c r="H55" s="132">
        <f t="shared" si="10"/>
        <v>0</v>
      </c>
      <c r="I55" s="132">
        <f t="shared" si="10"/>
        <v>0</v>
      </c>
      <c r="J55" s="132">
        <f t="shared" si="10"/>
        <v>0</v>
      </c>
    </row>
    <row r="56" spans="1:10" ht="24">
      <c r="A56" s="175" t="s">
        <v>530</v>
      </c>
      <c r="B56" s="198" t="s">
        <v>489</v>
      </c>
      <c r="C56" s="217"/>
      <c r="D56" s="166"/>
      <c r="E56" s="166"/>
      <c r="F56" s="240">
        <f t="shared" si="2"/>
        <v>0</v>
      </c>
      <c r="G56" s="166"/>
      <c r="H56" s="166"/>
      <c r="I56" s="166"/>
      <c r="J56" s="166"/>
    </row>
    <row r="57" spans="1:10">
      <c r="A57" s="175" t="s">
        <v>531</v>
      </c>
      <c r="B57" s="198" t="s">
        <v>490</v>
      </c>
      <c r="C57" s="217"/>
      <c r="D57" s="166"/>
      <c r="E57" s="166"/>
      <c r="F57" s="240">
        <f t="shared" si="2"/>
        <v>0</v>
      </c>
      <c r="G57" s="166"/>
      <c r="H57" s="166"/>
      <c r="I57" s="166"/>
      <c r="J57" s="166"/>
    </row>
    <row r="58" spans="1:10">
      <c r="A58" s="125" t="s">
        <v>532</v>
      </c>
      <c r="B58" s="161" t="s">
        <v>491</v>
      </c>
      <c r="C58" s="237"/>
      <c r="D58" s="126"/>
      <c r="E58" s="132">
        <f>SUM(E59:E64)</f>
        <v>211793</v>
      </c>
      <c r="F58" s="132">
        <f t="shared" ref="F58:J58" si="11">SUM(F59:F64)</f>
        <v>211793</v>
      </c>
      <c r="G58" s="132">
        <f t="shared" si="11"/>
        <v>211793</v>
      </c>
      <c r="H58" s="132">
        <f t="shared" si="11"/>
        <v>0</v>
      </c>
      <c r="I58" s="132">
        <f t="shared" si="11"/>
        <v>0</v>
      </c>
      <c r="J58" s="132">
        <f t="shared" si="11"/>
        <v>0</v>
      </c>
    </row>
    <row r="59" spans="1:10" ht="24">
      <c r="A59" s="175" t="s">
        <v>533</v>
      </c>
      <c r="B59" s="198" t="s">
        <v>492</v>
      </c>
      <c r="C59" s="217"/>
      <c r="D59" s="166"/>
      <c r="E59" s="166">
        <f>SUM(F59+I59+J59)</f>
        <v>0</v>
      </c>
      <c r="F59" s="240">
        <f t="shared" si="2"/>
        <v>0</v>
      </c>
      <c r="G59" s="166"/>
      <c r="H59" s="166"/>
      <c r="I59" s="166"/>
      <c r="J59" s="166"/>
    </row>
    <row r="60" spans="1:10">
      <c r="A60" s="127"/>
      <c r="B60" s="136" t="s">
        <v>738</v>
      </c>
      <c r="C60" s="158" t="s">
        <v>33</v>
      </c>
      <c r="D60" s="129">
        <v>2014</v>
      </c>
      <c r="E60" s="129">
        <f t="shared" ref="E60:E64" si="12">SUM(F60+I60+J60)</f>
        <v>71943</v>
      </c>
      <c r="F60" s="129">
        <f t="shared" si="2"/>
        <v>71943</v>
      </c>
      <c r="G60" s="129">
        <v>71943</v>
      </c>
      <c r="H60" s="129">
        <v>0</v>
      </c>
      <c r="I60" s="129">
        <v>0</v>
      </c>
      <c r="J60" s="129">
        <v>0</v>
      </c>
    </row>
    <row r="61" spans="1:10">
      <c r="A61" s="127"/>
      <c r="B61" s="136" t="s">
        <v>737</v>
      </c>
      <c r="C61" s="158" t="s">
        <v>33</v>
      </c>
      <c r="D61" s="129">
        <v>2014</v>
      </c>
      <c r="E61" s="129">
        <f t="shared" si="12"/>
        <v>88290</v>
      </c>
      <c r="F61" s="129">
        <f t="shared" si="2"/>
        <v>88290</v>
      </c>
      <c r="G61" s="129">
        <v>88290</v>
      </c>
      <c r="H61" s="129">
        <v>0</v>
      </c>
      <c r="I61" s="129">
        <v>0</v>
      </c>
      <c r="J61" s="129">
        <v>0</v>
      </c>
    </row>
    <row r="62" spans="1:10">
      <c r="A62" s="127"/>
      <c r="B62" s="136" t="s">
        <v>739</v>
      </c>
      <c r="C62" s="158" t="s">
        <v>33</v>
      </c>
      <c r="D62" s="129">
        <v>2016</v>
      </c>
      <c r="E62" s="129">
        <f t="shared" si="12"/>
        <v>25196</v>
      </c>
      <c r="F62" s="129">
        <f t="shared" si="2"/>
        <v>25196</v>
      </c>
      <c r="G62" s="129">
        <v>25196</v>
      </c>
      <c r="H62" s="129">
        <v>0</v>
      </c>
      <c r="I62" s="129">
        <v>0</v>
      </c>
      <c r="J62" s="129">
        <v>0</v>
      </c>
    </row>
    <row r="63" spans="1:10">
      <c r="A63" s="127"/>
      <c r="B63" s="136" t="s">
        <v>739</v>
      </c>
      <c r="C63" s="158" t="s">
        <v>33</v>
      </c>
      <c r="D63" s="129">
        <v>2017</v>
      </c>
      <c r="E63" s="129">
        <f t="shared" si="12"/>
        <v>26364</v>
      </c>
      <c r="F63" s="129">
        <f t="shared" si="2"/>
        <v>26364</v>
      </c>
      <c r="G63" s="129">
        <v>26364</v>
      </c>
      <c r="H63" s="129">
        <v>0</v>
      </c>
      <c r="I63" s="129">
        <v>0</v>
      </c>
      <c r="J63" s="129">
        <v>0</v>
      </c>
    </row>
    <row r="64" spans="1:10" ht="24">
      <c r="A64" s="175" t="s">
        <v>534</v>
      </c>
      <c r="B64" s="198" t="s">
        <v>493</v>
      </c>
      <c r="C64" s="166"/>
      <c r="D64" s="166"/>
      <c r="E64" s="166">
        <f t="shared" si="12"/>
        <v>0</v>
      </c>
      <c r="F64" s="240">
        <f t="shared" si="2"/>
        <v>0</v>
      </c>
      <c r="G64" s="166"/>
      <c r="H64" s="166"/>
      <c r="I64" s="166"/>
      <c r="J64" s="166"/>
    </row>
    <row r="65" spans="1:10">
      <c r="A65" s="144"/>
      <c r="B65" s="145" t="s">
        <v>240</v>
      </c>
      <c r="C65" s="156"/>
      <c r="D65" s="156"/>
      <c r="E65" s="162">
        <f>SUM(E58+E55+E52+E46+E43)</f>
        <v>226229</v>
      </c>
      <c r="F65" s="162">
        <f t="shared" ref="F65:J65" si="13">SUM(F58+F55+F52+F46+F43)</f>
        <v>226229</v>
      </c>
      <c r="G65" s="162">
        <f t="shared" si="13"/>
        <v>226229</v>
      </c>
      <c r="H65" s="162">
        <f t="shared" si="13"/>
        <v>0</v>
      </c>
      <c r="I65" s="162">
        <f t="shared" si="13"/>
        <v>0</v>
      </c>
      <c r="J65" s="162">
        <f t="shared" si="13"/>
        <v>0</v>
      </c>
    </row>
    <row r="66" spans="1:10" ht="36">
      <c r="A66" s="122" t="s">
        <v>535</v>
      </c>
      <c r="B66" s="239" t="s">
        <v>92</v>
      </c>
      <c r="C66" s="156"/>
      <c r="D66" s="156"/>
      <c r="E66" s="156"/>
      <c r="F66" s="156"/>
      <c r="G66" s="156"/>
      <c r="H66" s="156"/>
      <c r="I66" s="156"/>
      <c r="J66" s="156"/>
    </row>
    <row r="67" spans="1:10" ht="36">
      <c r="A67" s="125" t="s">
        <v>536</v>
      </c>
      <c r="B67" s="161" t="s">
        <v>93</v>
      </c>
      <c r="C67" s="126"/>
      <c r="D67" s="126"/>
      <c r="E67" s="132">
        <f>SUM(E68:E70)</f>
        <v>0</v>
      </c>
      <c r="F67" s="132">
        <f t="shared" ref="F67:J67" si="14">SUM(F68:F70)</f>
        <v>0</v>
      </c>
      <c r="G67" s="132">
        <f t="shared" si="14"/>
        <v>0</v>
      </c>
      <c r="H67" s="132">
        <f t="shared" si="14"/>
        <v>0</v>
      </c>
      <c r="I67" s="132">
        <f t="shared" si="14"/>
        <v>0</v>
      </c>
      <c r="J67" s="132">
        <f t="shared" si="14"/>
        <v>0</v>
      </c>
    </row>
    <row r="68" spans="1:10" ht="24">
      <c r="A68" s="175" t="s">
        <v>537</v>
      </c>
      <c r="B68" s="198" t="s">
        <v>494</v>
      </c>
      <c r="C68" s="166"/>
      <c r="D68" s="166"/>
      <c r="E68" s="166"/>
      <c r="F68" s="240">
        <f t="shared" si="2"/>
        <v>0</v>
      </c>
      <c r="G68" s="166"/>
      <c r="H68" s="166"/>
      <c r="I68" s="166"/>
      <c r="J68" s="166"/>
    </row>
    <row r="69" spans="1:10" ht="24">
      <c r="A69" s="175" t="s">
        <v>538</v>
      </c>
      <c r="B69" s="198" t="s">
        <v>495</v>
      </c>
      <c r="C69" s="166"/>
      <c r="D69" s="166"/>
      <c r="E69" s="166"/>
      <c r="F69" s="240">
        <f t="shared" si="2"/>
        <v>0</v>
      </c>
      <c r="G69" s="166"/>
      <c r="H69" s="166"/>
      <c r="I69" s="166"/>
      <c r="J69" s="166"/>
    </row>
    <row r="70" spans="1:10" ht="36">
      <c r="A70" s="175" t="s">
        <v>539</v>
      </c>
      <c r="B70" s="198" t="s">
        <v>496</v>
      </c>
      <c r="C70" s="166"/>
      <c r="D70" s="166"/>
      <c r="E70" s="166"/>
      <c r="F70" s="240">
        <f t="shared" si="2"/>
        <v>0</v>
      </c>
      <c r="G70" s="166"/>
      <c r="H70" s="166"/>
      <c r="I70" s="166"/>
      <c r="J70" s="166"/>
    </row>
    <row r="71" spans="1:10" ht="24">
      <c r="A71" s="125" t="s">
        <v>540</v>
      </c>
      <c r="B71" s="214" t="s">
        <v>96</v>
      </c>
      <c r="C71" s="126"/>
      <c r="D71" s="126"/>
      <c r="E71" s="132">
        <f>SUM(E72:E73)</f>
        <v>0</v>
      </c>
      <c r="F71" s="132">
        <f t="shared" ref="F71:J71" si="15">SUM(F72:F73)</f>
        <v>0</v>
      </c>
      <c r="G71" s="132">
        <f t="shared" si="15"/>
        <v>0</v>
      </c>
      <c r="H71" s="132">
        <f t="shared" si="15"/>
        <v>0</v>
      </c>
      <c r="I71" s="132">
        <f t="shared" si="15"/>
        <v>0</v>
      </c>
      <c r="J71" s="132">
        <f t="shared" si="15"/>
        <v>0</v>
      </c>
    </row>
    <row r="72" spans="1:10" ht="24">
      <c r="A72" s="175" t="s">
        <v>541</v>
      </c>
      <c r="B72" s="198" t="s">
        <v>497</v>
      </c>
      <c r="C72" s="166"/>
      <c r="D72" s="166"/>
      <c r="E72" s="166"/>
      <c r="F72" s="240">
        <f t="shared" si="2"/>
        <v>0</v>
      </c>
      <c r="G72" s="166"/>
      <c r="H72" s="166"/>
      <c r="I72" s="166"/>
      <c r="J72" s="166"/>
    </row>
    <row r="73" spans="1:10" ht="24">
      <c r="A73" s="175" t="s">
        <v>542</v>
      </c>
      <c r="B73" s="198" t="s">
        <v>498</v>
      </c>
      <c r="C73" s="166"/>
      <c r="D73" s="166"/>
      <c r="E73" s="166"/>
      <c r="F73" s="240">
        <f t="shared" si="2"/>
        <v>0</v>
      </c>
      <c r="G73" s="166"/>
      <c r="H73" s="166"/>
      <c r="I73" s="166"/>
      <c r="J73" s="166"/>
    </row>
    <row r="74" spans="1:10">
      <c r="A74" s="122"/>
      <c r="B74" s="145" t="s">
        <v>240</v>
      </c>
      <c r="C74" s="162"/>
      <c r="D74" s="162"/>
      <c r="E74" s="162">
        <f>SUM(E71+E67)</f>
        <v>0</v>
      </c>
      <c r="F74" s="162">
        <f t="shared" ref="F74:J74" si="16">SUM(F71+F67)</f>
        <v>0</v>
      </c>
      <c r="G74" s="162">
        <f t="shared" si="16"/>
        <v>0</v>
      </c>
      <c r="H74" s="162">
        <f t="shared" si="16"/>
        <v>0</v>
      </c>
      <c r="I74" s="162">
        <f t="shared" si="16"/>
        <v>0</v>
      </c>
      <c r="J74" s="162">
        <f t="shared" si="16"/>
        <v>0</v>
      </c>
    </row>
    <row r="75" spans="1:10" ht="24">
      <c r="A75" s="144" t="s">
        <v>543</v>
      </c>
      <c r="B75" s="239" t="s">
        <v>99</v>
      </c>
      <c r="C75" s="156"/>
      <c r="D75" s="156"/>
      <c r="E75" s="156"/>
      <c r="F75" s="156">
        <f t="shared" si="2"/>
        <v>0</v>
      </c>
      <c r="G75" s="156"/>
      <c r="H75" s="156"/>
      <c r="I75" s="156"/>
      <c r="J75" s="156"/>
    </row>
    <row r="76" spans="1:10" ht="24">
      <c r="A76" s="125" t="s">
        <v>544</v>
      </c>
      <c r="B76" s="214" t="s">
        <v>100</v>
      </c>
      <c r="C76" s="126"/>
      <c r="D76" s="126"/>
      <c r="E76" s="132">
        <f>SUM(E77:E79)</f>
        <v>0</v>
      </c>
      <c r="F76" s="132">
        <f t="shared" ref="F76:J76" si="17">SUM(F77:F79)</f>
        <v>0</v>
      </c>
      <c r="G76" s="132">
        <f t="shared" si="17"/>
        <v>0</v>
      </c>
      <c r="H76" s="132">
        <f t="shared" si="17"/>
        <v>0</v>
      </c>
      <c r="I76" s="132">
        <f t="shared" si="17"/>
        <v>0</v>
      </c>
      <c r="J76" s="132">
        <f t="shared" si="17"/>
        <v>0</v>
      </c>
    </row>
    <row r="77" spans="1:10" ht="22.5" customHeight="1">
      <c r="A77" s="175" t="s">
        <v>545</v>
      </c>
      <c r="B77" s="194" t="s">
        <v>499</v>
      </c>
      <c r="C77" s="166"/>
      <c r="D77" s="166"/>
      <c r="E77" s="166"/>
      <c r="F77" s="240">
        <f t="shared" si="2"/>
        <v>0</v>
      </c>
      <c r="G77" s="166"/>
      <c r="H77" s="166"/>
      <c r="I77" s="166"/>
      <c r="J77" s="166"/>
    </row>
    <row r="78" spans="1:10">
      <c r="A78" s="175" t="s">
        <v>546</v>
      </c>
      <c r="B78" s="194" t="s">
        <v>500</v>
      </c>
      <c r="C78" s="166"/>
      <c r="D78" s="166"/>
      <c r="E78" s="166"/>
      <c r="F78" s="240">
        <f t="shared" si="2"/>
        <v>0</v>
      </c>
      <c r="G78" s="166"/>
      <c r="H78" s="166"/>
      <c r="I78" s="166"/>
      <c r="J78" s="166"/>
    </row>
    <row r="79" spans="1:10" ht="48">
      <c r="A79" s="175" t="s">
        <v>547</v>
      </c>
      <c r="B79" s="194" t="s">
        <v>501</v>
      </c>
      <c r="C79" s="166"/>
      <c r="D79" s="166"/>
      <c r="E79" s="166"/>
      <c r="F79" s="240">
        <f t="shared" si="2"/>
        <v>0</v>
      </c>
      <c r="G79" s="166"/>
      <c r="H79" s="166"/>
      <c r="I79" s="166"/>
      <c r="J79" s="166"/>
    </row>
    <row r="80" spans="1:10" ht="24">
      <c r="A80" s="125" t="s">
        <v>548</v>
      </c>
      <c r="B80" s="214" t="s">
        <v>502</v>
      </c>
      <c r="C80" s="126"/>
      <c r="D80" s="126"/>
      <c r="E80" s="132">
        <f>SUM(E81:E82)</f>
        <v>0</v>
      </c>
      <c r="F80" s="132">
        <f t="shared" ref="F80:J80" si="18">SUM(F81:F82)</f>
        <v>0</v>
      </c>
      <c r="G80" s="132">
        <f t="shared" si="18"/>
        <v>0</v>
      </c>
      <c r="H80" s="132">
        <f t="shared" si="18"/>
        <v>0</v>
      </c>
      <c r="I80" s="132">
        <f t="shared" si="18"/>
        <v>0</v>
      </c>
      <c r="J80" s="132">
        <f t="shared" si="18"/>
        <v>0</v>
      </c>
    </row>
    <row r="81" spans="1:10" ht="26.25" customHeight="1">
      <c r="A81" s="175" t="s">
        <v>549</v>
      </c>
      <c r="B81" s="198" t="s">
        <v>503</v>
      </c>
      <c r="C81" s="166"/>
      <c r="D81" s="166"/>
      <c r="E81" s="166"/>
      <c r="F81" s="240">
        <f t="shared" si="2"/>
        <v>0</v>
      </c>
      <c r="G81" s="166"/>
      <c r="H81" s="166"/>
      <c r="I81" s="166"/>
      <c r="J81" s="166"/>
    </row>
    <row r="82" spans="1:10" ht="24">
      <c r="A82" s="175" t="s">
        <v>550</v>
      </c>
      <c r="B82" s="198" t="s">
        <v>504</v>
      </c>
      <c r="C82" s="166"/>
      <c r="D82" s="166"/>
      <c r="E82" s="166"/>
      <c r="F82" s="240">
        <f t="shared" si="2"/>
        <v>0</v>
      </c>
      <c r="G82" s="166"/>
      <c r="H82" s="166"/>
      <c r="I82" s="166"/>
      <c r="J82" s="166"/>
    </row>
    <row r="83" spans="1:10">
      <c r="A83" s="122"/>
      <c r="B83" s="145" t="s">
        <v>240</v>
      </c>
      <c r="C83" s="162"/>
      <c r="D83" s="162"/>
      <c r="E83" s="162">
        <f>SUM(E80+E76)</f>
        <v>0</v>
      </c>
      <c r="F83" s="162">
        <f>SUM(F80+F76)</f>
        <v>0</v>
      </c>
      <c r="G83" s="162">
        <f t="shared" ref="G83:J83" si="19">SUM(G80+G76)</f>
        <v>0</v>
      </c>
      <c r="H83" s="162">
        <f t="shared" si="19"/>
        <v>0</v>
      </c>
      <c r="I83" s="162">
        <f t="shared" si="19"/>
        <v>0</v>
      </c>
      <c r="J83" s="162">
        <f t="shared" si="19"/>
        <v>0</v>
      </c>
    </row>
    <row r="84" spans="1:10">
      <c r="A84" s="118"/>
      <c r="B84" s="218" t="s">
        <v>505</v>
      </c>
      <c r="C84" s="190"/>
      <c r="D84" s="190"/>
      <c r="E84" s="190">
        <f>SUM(E83+E74+E65+E41)</f>
        <v>1678983</v>
      </c>
      <c r="F84" s="190">
        <f>SUM(F83+F74+F65+F41)</f>
        <v>1678983</v>
      </c>
      <c r="G84" s="190">
        <f t="shared" ref="G84:J84" si="20">SUM(G83+G74+G65+G41)</f>
        <v>1351760</v>
      </c>
      <c r="H84" s="190">
        <f t="shared" si="20"/>
        <v>327223</v>
      </c>
      <c r="I84" s="190">
        <f t="shared" si="20"/>
        <v>0</v>
      </c>
      <c r="J84" s="190">
        <f t="shared" si="20"/>
        <v>0</v>
      </c>
    </row>
  </sheetData>
  <mergeCells count="12">
    <mergeCell ref="A1:A3"/>
    <mergeCell ref="B1:B3"/>
    <mergeCell ref="C1:C3"/>
    <mergeCell ref="D1:D3"/>
    <mergeCell ref="E1:I1"/>
    <mergeCell ref="K1:K2"/>
    <mergeCell ref="L1:L2"/>
    <mergeCell ref="M1:M2"/>
    <mergeCell ref="J1:J3"/>
    <mergeCell ref="E2:E3"/>
    <mergeCell ref="F2:H2"/>
    <mergeCell ref="I2:I3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16</vt:i4>
      </vt:variant>
    </vt:vector>
  </HeadingPairs>
  <TitlesOfParts>
    <vt:vector size="16" baseType="lpstr">
      <vt:lpstr>Пр.1</vt:lpstr>
      <vt:lpstr>Пр.1 рез.</vt:lpstr>
      <vt:lpstr>Пр.1 проекти</vt:lpstr>
      <vt:lpstr>ПР2</vt:lpstr>
      <vt:lpstr>Пр.2 резулт.</vt:lpstr>
      <vt:lpstr>Пр.2 проекти</vt:lpstr>
      <vt:lpstr>Пр.3</vt:lpstr>
      <vt:lpstr>Пр.3 резулт.</vt:lpstr>
      <vt:lpstr>Пр.3 проекти</vt:lpstr>
      <vt:lpstr>Пр.4</vt:lpstr>
      <vt:lpstr>ПР.4 резулт.</vt:lpstr>
      <vt:lpstr>Пр.4 проекти</vt:lpstr>
      <vt:lpstr>Пр. 5</vt:lpstr>
      <vt:lpstr>Пр.5 резултат</vt:lpstr>
      <vt:lpstr>Пр.5 проекти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Hitrino</dc:creator>
  <cp:lastModifiedBy>User</cp:lastModifiedBy>
  <cp:lastPrinted>2019-07-02T14:18:43Z</cp:lastPrinted>
  <dcterms:created xsi:type="dcterms:W3CDTF">2019-04-19T10:46:48Z</dcterms:created>
  <dcterms:modified xsi:type="dcterms:W3CDTF">2019-08-16T06:36:17Z</dcterms:modified>
</cp:coreProperties>
</file>